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345" windowHeight="12375" firstSheet="3" activeTab="3"/>
  </bookViews>
  <sheets>
    <sheet name="材料设备 (2)" sheetId="13" state="hidden" r:id="rId1"/>
    <sheet name="材料设备" sheetId="17" state="hidden" r:id="rId2"/>
    <sheet name="安拆" sheetId="18" state="hidden" r:id="rId3"/>
    <sheet name="材料设备 (4)" sheetId="21" r:id="rId4"/>
  </sheets>
  <definedNames>
    <definedName name="_xlnm.Print_Area" localSheetId="1">材料设备!$A$1:$O$13</definedName>
    <definedName name="_xlnm.Print_Area" localSheetId="3">'材料设备 (4)'!$A$1:$G$8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此列打印隐藏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此列打印隐藏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此列打印隐藏
</t>
        </r>
      </text>
    </comment>
  </commentList>
</comments>
</file>

<file path=xl/sharedStrings.xml><?xml version="1.0" encoding="utf-8"?>
<sst xmlns="http://schemas.openxmlformats.org/spreadsheetml/2006/main" count="278" uniqueCount="128">
  <si>
    <t>材料(设备）采购计划限价单</t>
  </si>
  <si>
    <t>项目名称：中日友好医院黑龙江医院项目项目（不含动力中心）-施工总承包第二标段</t>
  </si>
  <si>
    <t>采购方式：询比价采购</t>
  </si>
  <si>
    <t>日期：2023.8.14</t>
  </si>
  <si>
    <t>编号：2023-011</t>
  </si>
  <si>
    <t>表2</t>
  </si>
  <si>
    <t>序号</t>
  </si>
  <si>
    <t>材料（设备）名称</t>
  </si>
  <si>
    <t>规格</t>
  </si>
  <si>
    <t>品牌</t>
  </si>
  <si>
    <t>单位</t>
  </si>
  <si>
    <t>数量</t>
  </si>
  <si>
    <r>
      <rPr>
        <sz val="10"/>
        <color theme="1"/>
        <rFont val="宋体"/>
        <charset val="134"/>
        <scheme val="minor"/>
      </rPr>
      <t>预计实际单价</t>
    </r>
    <r>
      <rPr>
        <sz val="10"/>
        <color rgb="FFFF0000"/>
        <rFont val="宋体"/>
        <charset val="134"/>
        <scheme val="minor"/>
      </rPr>
      <t xml:space="preserve">（此列打印隐藏）
</t>
    </r>
  </si>
  <si>
    <t>采购单价
(元)</t>
  </si>
  <si>
    <t>计划总价
(元)</t>
  </si>
  <si>
    <t>资源中心审核限价(元)</t>
  </si>
  <si>
    <t>计划进
场时间</t>
  </si>
  <si>
    <t>使用部位</t>
  </si>
  <si>
    <r>
      <rPr>
        <sz val="10"/>
        <color theme="1"/>
        <rFont val="宋体"/>
        <charset val="134"/>
        <scheme val="minor"/>
      </rPr>
      <t>询价供应商/联系人/电话</t>
    </r>
    <r>
      <rPr>
        <sz val="10"/>
        <color rgb="FFFF0000"/>
        <rFont val="宋体"/>
        <charset val="134"/>
        <scheme val="minor"/>
      </rPr>
      <t>（此列打印隐藏）</t>
    </r>
  </si>
  <si>
    <t>备注</t>
  </si>
  <si>
    <t>硬盘录像机</t>
  </si>
  <si>
    <t>32路</t>
  </si>
  <si>
    <t>海康</t>
  </si>
  <si>
    <t>台</t>
  </si>
  <si>
    <t>2023.8.24</t>
  </si>
  <si>
    <t>施工现场</t>
  </si>
  <si>
    <t>哈尔滨金橙科技有限公司
李经理
15546013999</t>
  </si>
  <si>
    <t>录像机</t>
  </si>
  <si>
    <t>硬盘</t>
  </si>
  <si>
    <t>4TB</t>
  </si>
  <si>
    <t>希捷</t>
  </si>
  <si>
    <t>块</t>
  </si>
  <si>
    <t>摄像机</t>
  </si>
  <si>
    <t>枪式摄像机，枪机高清夜视</t>
  </si>
  <si>
    <t>电源</t>
  </si>
  <si>
    <t>12V3A</t>
  </si>
  <si>
    <t>个</t>
  </si>
  <si>
    <t>摄像机支架</t>
  </si>
  <si>
    <t>三角支架</t>
  </si>
  <si>
    <t>球星摄像机，球机高清夜视</t>
  </si>
  <si>
    <t>设备支架</t>
  </si>
  <si>
    <t>球机支架</t>
  </si>
  <si>
    <t>支架租赁</t>
  </si>
  <si>
    <t>定制</t>
  </si>
  <si>
    <t>加长支架</t>
  </si>
  <si>
    <t>网桥</t>
  </si>
  <si>
    <t>5公里</t>
  </si>
  <si>
    <t>TP</t>
  </si>
  <si>
    <t>对</t>
  </si>
  <si>
    <t>网桥支架</t>
  </si>
  <si>
    <t>交换机</t>
  </si>
  <si>
    <t>8口千兆</t>
  </si>
  <si>
    <t>汇聚交换机</t>
  </si>
  <si>
    <t>16口千兆</t>
  </si>
  <si>
    <t>24口千兆</t>
  </si>
  <si>
    <t>显示器</t>
  </si>
  <si>
    <t>24寸</t>
  </si>
  <si>
    <t>国产</t>
  </si>
  <si>
    <t>插排</t>
  </si>
  <si>
    <t>PDU，8插位</t>
  </si>
  <si>
    <t>标准机柜</t>
  </si>
  <si>
    <t>600*600*1000</t>
  </si>
  <si>
    <t>机柜，600*600*1000</t>
  </si>
  <si>
    <t>配电箱</t>
  </si>
  <si>
    <t>防水箱，300-400</t>
  </si>
  <si>
    <t>公牛</t>
  </si>
  <si>
    <t>3插位</t>
  </si>
  <si>
    <t>多芯软导线</t>
  </si>
  <si>
    <t>RVS-2*1.0</t>
  </si>
  <si>
    <t>米</t>
  </si>
  <si>
    <t>电源线，2*1.0</t>
  </si>
  <si>
    <t>监控线</t>
  </si>
  <si>
    <t>八心综合线，</t>
  </si>
  <si>
    <t xml:space="preserve">光纤  </t>
  </si>
  <si>
    <t>室外</t>
  </si>
  <si>
    <t>熔纤</t>
  </si>
  <si>
    <t>芯</t>
  </si>
  <si>
    <t>熔纤包</t>
  </si>
  <si>
    <t>辅材</t>
  </si>
  <si>
    <t>套</t>
  </si>
  <si>
    <t>胶带、水晶头、线管等</t>
  </si>
  <si>
    <t>合计：</t>
  </si>
  <si>
    <r>
      <rPr>
        <sz val="10"/>
        <color theme="1"/>
        <rFont val="宋体"/>
        <charset val="134"/>
        <scheme val="minor"/>
      </rPr>
      <t>乙方提供增值税发票类型：增值税</t>
    </r>
    <r>
      <rPr>
        <u/>
        <sz val="10"/>
        <color theme="1"/>
        <rFont val="宋体"/>
        <charset val="134"/>
        <scheme val="minor"/>
      </rPr>
      <t xml:space="preserve">  </t>
    </r>
    <r>
      <rPr>
        <sz val="10"/>
        <color theme="1"/>
        <rFont val="宋体"/>
        <charset val="134"/>
        <scheme val="minor"/>
      </rPr>
      <t>专</t>
    </r>
    <r>
      <rPr>
        <u/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票(专票、普票）</t>
    </r>
  </si>
  <si>
    <r>
      <rPr>
        <sz val="10"/>
        <color theme="1"/>
        <rFont val="宋体"/>
        <charset val="134"/>
        <scheme val="minor"/>
      </rPr>
      <t>发票税率</t>
    </r>
    <r>
      <rPr>
        <sz val="10"/>
        <rFont val="宋体"/>
        <charset val="134"/>
        <scheme val="minor"/>
      </rPr>
      <t>：1 %（税率按国家税率政策调整，单价不调整）</t>
    </r>
  </si>
  <si>
    <t>付款方式：</t>
  </si>
  <si>
    <t>设备安装调试完成，顺利运行后付款70%，余款根据实际情况付清。最终结算以实际使用量进行结算</t>
  </si>
  <si>
    <t xml:space="preserve">   事业部总经理：               事业部副总经理：                 资源管理中心主管：                项目执行经理:               编辑人：吴佳文              </t>
  </si>
  <si>
    <t>项目名称：中日友好医院（二标）项目</t>
  </si>
  <si>
    <t>采购方式：招标代理</t>
  </si>
  <si>
    <t>日期：2023.8.1</t>
  </si>
  <si>
    <t>编号：2023-014</t>
  </si>
  <si>
    <t xml:space="preserve">
单位
</t>
  </si>
  <si>
    <t>集团成本审定限价（元）</t>
  </si>
  <si>
    <t xml:space="preserve"> VFD-1</t>
  </si>
  <si>
    <t>150（KN）</t>
  </si>
  <si>
    <t>2023.10.1</t>
  </si>
  <si>
    <t>施工主体</t>
  </si>
  <si>
    <t>河北振控新材料科技有限公司
许孟启/15803283714</t>
  </si>
  <si>
    <t>4.黏滞阻尼器(VFD)相关技术要求:
4.1 黏滞阻尼器(VFD)设计使用年限:30年,达到设计使用年限后,应按原设计参数进行更换。
4.2 外观
1)产品外观应表面平整、无机械损伤、无锈蚀、无渗漏,标记清晰;
2)黏滞阻尼器长度偏差:不超过产品设计值的±3mm;
3)黏滞阻尼器截面有效尺寸偏差:不超过产品设计值的±2mm。
4.3 材料
1)黏滞阻尼材料:要求黏温关系稳定,闪点高,不易燃烧,不易挥发,无毒,抗老化性能强。
2)钢材:用于制作黏滞阻尼器的钢材应符合《建筑消能阻尼器》JG/T 209-2012的相关规定。
3)密封材料:应选用高强度、耐磨、耐老化的密封材料。</t>
  </si>
  <si>
    <t>VFD-2</t>
  </si>
  <si>
    <t>300（KN)</t>
  </si>
  <si>
    <t>VFD-3</t>
  </si>
  <si>
    <t>600（KN）</t>
  </si>
  <si>
    <t>销轴</t>
  </si>
  <si>
    <t>耳板</t>
  </si>
  <si>
    <t>预埋件</t>
  </si>
  <si>
    <r>
      <rPr>
        <sz val="10"/>
        <color theme="1"/>
        <rFont val="宋体"/>
        <charset val="134"/>
        <scheme val="minor"/>
      </rPr>
      <t>发票税率</t>
    </r>
    <r>
      <rPr>
        <sz val="10"/>
        <rFont val="宋体"/>
        <charset val="134"/>
        <scheme val="minor"/>
      </rPr>
      <t>：</t>
    </r>
    <r>
      <rPr>
        <u/>
        <sz val="10"/>
        <rFont val="宋体"/>
        <charset val="134"/>
        <scheme val="minor"/>
      </rPr>
      <t xml:space="preserve"> 13 </t>
    </r>
    <r>
      <rPr>
        <sz val="10"/>
        <rFont val="宋体"/>
        <charset val="134"/>
        <scheme val="minor"/>
      </rPr>
      <t xml:space="preserve"> %（税率按国家税率政策调整，单价不调整）</t>
    </r>
  </si>
  <si>
    <t>预付30%，货到付至80%，安装完毕后付至97%，剩余的3%一年内付清。
注：以上价格含链接件,预埋件,含安装费，不含第三方检测费。</t>
  </si>
  <si>
    <t xml:space="preserve">集团成本中心：              事业部总经理：              事业部副总经理：                 资源管理中心主管：               项目执行经理:              编辑人： 刘明            </t>
  </si>
  <si>
    <t>机械安拆（进出场）计划限价单</t>
  </si>
  <si>
    <t>项目名称：</t>
  </si>
  <si>
    <t>采购方式：</t>
  </si>
  <si>
    <t>日期：</t>
  </si>
  <si>
    <t>编号：2023-</t>
  </si>
  <si>
    <t>名称</t>
  </si>
  <si>
    <t>单价
(元)</t>
  </si>
  <si>
    <r>
      <rPr>
        <sz val="10"/>
        <color theme="1"/>
        <rFont val="宋体"/>
        <charset val="134"/>
        <scheme val="minor"/>
      </rPr>
      <t>乙方提供增值税发票类型：增值税</t>
    </r>
    <r>
      <rPr>
        <u/>
        <sz val="10"/>
        <color theme="1"/>
        <rFont val="宋体"/>
        <charset val="134"/>
        <scheme val="minor"/>
      </rPr>
      <t xml:space="preserve">   </t>
    </r>
    <r>
      <rPr>
        <sz val="10"/>
        <color theme="1"/>
        <rFont val="宋体"/>
        <charset val="134"/>
        <scheme val="minor"/>
      </rPr>
      <t>票(专票、普票）</t>
    </r>
  </si>
  <si>
    <r>
      <rPr>
        <sz val="10"/>
        <color theme="1"/>
        <rFont val="宋体"/>
        <charset val="134"/>
        <scheme val="minor"/>
      </rPr>
      <t>发票税率</t>
    </r>
    <r>
      <rPr>
        <sz val="10"/>
        <rFont val="宋体"/>
        <charset val="134"/>
        <scheme val="minor"/>
      </rPr>
      <t>：</t>
    </r>
    <r>
      <rPr>
        <u/>
        <sz val="10"/>
        <rFont val="宋体"/>
        <charset val="134"/>
        <scheme val="minor"/>
      </rPr>
      <t xml:space="preserve">  </t>
    </r>
    <r>
      <rPr>
        <sz val="10"/>
        <rFont val="宋体"/>
        <charset val="134"/>
        <scheme val="minor"/>
      </rPr>
      <t xml:space="preserve"> %（税率按国家税率政策调整，单价不调整）</t>
    </r>
  </si>
  <si>
    <t xml:space="preserve">集团成本中心：              事业部总经理：                 事业部副总经理：                 资源管理中心主管：           项目执行经理:            编辑人：              </t>
  </si>
  <si>
    <t>控制单价
(元)</t>
  </si>
  <si>
    <t>控制总价
(元)</t>
  </si>
  <si>
    <t>干混砌筑砂浆</t>
  </si>
  <si>
    <t>DMM5</t>
  </si>
  <si>
    <t>吨</t>
  </si>
  <si>
    <t>DMM7.5</t>
  </si>
  <si>
    <t>DMM10</t>
  </si>
  <si>
    <r>
      <rPr>
        <sz val="11"/>
        <color theme="1"/>
        <rFont val="宋体"/>
        <charset val="134"/>
      </rPr>
      <t>乙方提供增值税发票类型：增值税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专</t>
    </r>
    <r>
      <rPr>
        <u/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票(专票、普票）</t>
    </r>
  </si>
  <si>
    <r>
      <rPr>
        <sz val="11"/>
        <color theme="1"/>
        <rFont val="宋体"/>
        <charset val="134"/>
      </rPr>
      <t>发票税率</t>
    </r>
    <r>
      <rPr>
        <sz val="11"/>
        <rFont val="宋体"/>
        <charset val="134"/>
      </rPr>
      <t>：13 %（税率按国家税率政策调整，单价不调整）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</si>
</sst>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0.00_ "/>
    <numFmt numFmtId="179" formatCode=";;;"/>
    <numFmt numFmtId="180" formatCode="yyyy&quot;年&quot;m&quot;月&quot;d&quot;日&quot;;@"/>
    <numFmt numFmtId="181" formatCode="0.0"/>
  </numFmts>
  <fonts count="43">
    <font>
      <sz val="11"/>
      <color theme="1"/>
      <name val="宋体"/>
      <charset val="162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u/>
      <sz val="14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新宋体"/>
      <charset val="134"/>
    </font>
    <font>
      <u/>
      <sz val="20"/>
      <color theme="1"/>
      <name val="新宋体"/>
      <charset val="134"/>
    </font>
    <font>
      <sz val="10"/>
      <name val="宋体"/>
      <charset val="134"/>
    </font>
    <font>
      <sz val="10"/>
      <color theme="1"/>
      <name val="SimSun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u/>
      <sz val="26"/>
      <color theme="1"/>
      <name val="新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</font>
    <font>
      <sz val="10"/>
      <color rgb="FFFF0000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6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112">
    <xf numFmtId="0" fontId="0" fillId="0" borderId="0" xfId="0"/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1" fontId="7" fillId="0" borderId="0" xfId="0" applyNumberFormat="1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1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/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 applyProtection="1">
      <alignment vertical="center"/>
    </xf>
    <xf numFmtId="31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5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6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7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8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9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0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1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2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3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4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5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6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7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8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19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0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1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2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3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4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5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6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7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8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29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0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1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2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3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4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5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6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7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8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39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0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1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2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3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4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5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6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0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1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2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3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4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5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6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7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8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2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3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4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5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6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7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8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799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00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2540</xdr:rowOff>
    </xdr:to>
    <xdr:pic>
      <xdr:nvPicPr>
        <xdr:cNvPr id="4801" name="Picture_1"/>
        <xdr:cNvPicPr/>
      </xdr:nvPicPr>
      <xdr:blipFill>
        <a:stretch>
          <a:fillRect/>
        </a:stretch>
      </xdr:blipFill>
      <xdr:spPr>
        <a:xfrm>
          <a:off x="1886585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5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6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7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8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9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0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1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2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7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8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39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0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1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2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3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4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5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0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1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2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3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4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5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6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7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8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3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4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5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6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7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8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699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700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701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2540</xdr:rowOff>
    </xdr:to>
    <xdr:pic>
      <xdr:nvPicPr>
        <xdr:cNvPr id="14702" name="Picture_1"/>
        <xdr:cNvPicPr/>
      </xdr:nvPicPr>
      <xdr:blipFill>
        <a:stretch>
          <a:fillRect/>
        </a:stretch>
      </xdr:blipFill>
      <xdr:spPr>
        <a:xfrm>
          <a:off x="6715760" y="2755900"/>
          <a:ext cx="304800" cy="307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9"/>
  <sheetViews>
    <sheetView topLeftCell="A22" workbookViewId="0">
      <selection activeCell="M4" sqref="M4:M88"/>
    </sheetView>
  </sheetViews>
  <sheetFormatPr defaultColWidth="9" defaultRowHeight="13.5"/>
  <cols>
    <col min="1" max="1" width="7.13333333333333" style="16" customWidth="1"/>
    <col min="2" max="2" width="18.75" style="17" customWidth="1"/>
    <col min="3" max="3" width="13.75" style="17" customWidth="1"/>
    <col min="4" max="4" width="6.5" style="18" customWidth="1"/>
    <col min="5" max="5" width="6.63333333333333" style="18" customWidth="1"/>
    <col min="6" max="6" width="8.13333333333333" style="19" customWidth="1"/>
    <col min="7" max="7" width="12" style="19" hidden="1" customWidth="1"/>
    <col min="8" max="8" width="11.3833333333333" style="20" customWidth="1"/>
    <col min="9" max="9" width="14.8833333333333" style="20" customWidth="1"/>
    <col min="10" max="10" width="10.75" style="18" customWidth="1"/>
    <col min="11" max="11" width="18.25" style="21" customWidth="1"/>
    <col min="12" max="12" width="24.8916666666667" style="18" customWidth="1"/>
    <col min="13" max="13" width="15.1333333333333" style="18" hidden="1" customWidth="1"/>
    <col min="14" max="14" width="15" style="18" customWidth="1"/>
    <col min="15" max="16384" width="9" style="18"/>
  </cols>
  <sheetData>
    <row r="1" s="13" customFormat="1" ht="27" customHeight="1" spans="1:12">
      <c r="A1" s="22" t="s">
        <v>0</v>
      </c>
      <c r="B1" s="23"/>
      <c r="C1" s="23"/>
      <c r="D1" s="24"/>
      <c r="E1" s="24"/>
      <c r="F1" s="24"/>
      <c r="G1" s="24"/>
      <c r="H1" s="25"/>
      <c r="I1" s="25"/>
      <c r="J1" s="55"/>
      <c r="K1" s="24"/>
      <c r="L1" s="24"/>
    </row>
    <row r="2" s="14" customFormat="1" ht="27" customHeight="1" spans="1:13">
      <c r="A2" s="27" t="s">
        <v>1</v>
      </c>
      <c r="B2" s="27"/>
      <c r="C2" s="27"/>
      <c r="D2" s="27"/>
      <c r="E2" s="27"/>
      <c r="F2" s="102"/>
      <c r="G2" s="28"/>
      <c r="H2" s="103" t="s">
        <v>2</v>
      </c>
      <c r="I2" s="103"/>
      <c r="J2" s="56"/>
      <c r="K2" s="58" t="s">
        <v>3</v>
      </c>
      <c r="L2" s="59" t="s">
        <v>4</v>
      </c>
      <c r="M2" s="60" t="s">
        <v>5</v>
      </c>
    </row>
    <row r="3" s="15" customFormat="1" ht="42.95" customHeight="1" spans="1:14">
      <c r="A3" s="30" t="s">
        <v>6</v>
      </c>
      <c r="B3" s="31" t="s">
        <v>7</v>
      </c>
      <c r="C3" s="32" t="s">
        <v>8</v>
      </c>
      <c r="D3" s="33" t="s">
        <v>9</v>
      </c>
      <c r="E3" s="33" t="s">
        <v>10</v>
      </c>
      <c r="F3" s="33" t="s">
        <v>11</v>
      </c>
      <c r="G3" s="32" t="s">
        <v>12</v>
      </c>
      <c r="H3" s="34" t="s">
        <v>13</v>
      </c>
      <c r="I3" s="34" t="s">
        <v>14</v>
      </c>
      <c r="J3" s="34" t="s">
        <v>15</v>
      </c>
      <c r="K3" s="61" t="s">
        <v>16</v>
      </c>
      <c r="L3" s="33" t="s">
        <v>17</v>
      </c>
      <c r="M3" s="32" t="s">
        <v>18</v>
      </c>
      <c r="N3" s="33" t="s">
        <v>19</v>
      </c>
    </row>
    <row r="4" s="15" customFormat="1" ht="42.95" customHeight="1" spans="1:14">
      <c r="A4" s="30">
        <v>1</v>
      </c>
      <c r="B4" s="35" t="s">
        <v>20</v>
      </c>
      <c r="C4" s="35" t="s">
        <v>21</v>
      </c>
      <c r="D4" s="104" t="s">
        <v>22</v>
      </c>
      <c r="E4" s="104" t="s">
        <v>23</v>
      </c>
      <c r="F4" s="35">
        <v>1</v>
      </c>
      <c r="G4" s="35">
        <v>2150</v>
      </c>
      <c r="H4" s="105">
        <v>2300</v>
      </c>
      <c r="I4" s="38">
        <f t="shared" ref="I4:I27" si="0">H4*F4</f>
        <v>2300</v>
      </c>
      <c r="J4" s="62"/>
      <c r="K4" s="111" t="s">
        <v>24</v>
      </c>
      <c r="L4" s="108" t="s">
        <v>25</v>
      </c>
      <c r="M4" s="32" t="s">
        <v>26</v>
      </c>
      <c r="N4" s="105" t="s">
        <v>27</v>
      </c>
    </row>
    <row r="5" s="15" customFormat="1" ht="42.95" customHeight="1" spans="1:14">
      <c r="A5" s="30">
        <v>2</v>
      </c>
      <c r="B5" s="35" t="s">
        <v>28</v>
      </c>
      <c r="C5" s="35" t="s">
        <v>29</v>
      </c>
      <c r="D5" s="104" t="s">
        <v>30</v>
      </c>
      <c r="E5" s="104" t="s">
        <v>31</v>
      </c>
      <c r="F5" s="35">
        <v>2</v>
      </c>
      <c r="G5" s="35">
        <v>790</v>
      </c>
      <c r="H5" s="105">
        <v>900</v>
      </c>
      <c r="I5" s="38">
        <f t="shared" si="0"/>
        <v>1800</v>
      </c>
      <c r="J5" s="62"/>
      <c r="K5" s="111" t="s">
        <v>24</v>
      </c>
      <c r="L5" s="108" t="s">
        <v>25</v>
      </c>
      <c r="M5" s="32"/>
      <c r="N5" s="105"/>
    </row>
    <row r="6" s="15" customFormat="1" ht="33.95" customHeight="1" spans="1:14">
      <c r="A6" s="30">
        <v>3</v>
      </c>
      <c r="B6" s="35" t="s">
        <v>32</v>
      </c>
      <c r="C6" s="35"/>
      <c r="D6" s="35" t="s">
        <v>22</v>
      </c>
      <c r="E6" s="35" t="s">
        <v>23</v>
      </c>
      <c r="F6" s="35">
        <v>20</v>
      </c>
      <c r="G6" s="35">
        <v>580</v>
      </c>
      <c r="H6" s="105">
        <v>650</v>
      </c>
      <c r="I6" s="38">
        <f t="shared" si="0"/>
        <v>13000</v>
      </c>
      <c r="J6" s="62"/>
      <c r="K6" s="111" t="s">
        <v>24</v>
      </c>
      <c r="L6" s="108" t="s">
        <v>25</v>
      </c>
      <c r="M6" s="32"/>
      <c r="N6" s="105" t="s">
        <v>33</v>
      </c>
    </row>
    <row r="7" s="15" customFormat="1" ht="33.95" customHeight="1" spans="1:14">
      <c r="A7" s="30">
        <v>4</v>
      </c>
      <c r="B7" s="35" t="s">
        <v>34</v>
      </c>
      <c r="C7" s="35" t="s">
        <v>35</v>
      </c>
      <c r="D7" s="35" t="s">
        <v>22</v>
      </c>
      <c r="E7" s="35" t="s">
        <v>36</v>
      </c>
      <c r="F7" s="35">
        <v>20</v>
      </c>
      <c r="G7" s="35">
        <v>35</v>
      </c>
      <c r="H7" s="105">
        <v>38</v>
      </c>
      <c r="I7" s="38">
        <f t="shared" si="0"/>
        <v>760</v>
      </c>
      <c r="J7" s="62"/>
      <c r="K7" s="111" t="s">
        <v>24</v>
      </c>
      <c r="L7" s="108" t="s">
        <v>25</v>
      </c>
      <c r="M7" s="32"/>
      <c r="N7" s="105" t="s">
        <v>35</v>
      </c>
    </row>
    <row r="8" s="15" customFormat="1" ht="33.95" customHeight="1" spans="1:14">
      <c r="A8" s="30">
        <v>5</v>
      </c>
      <c r="B8" s="35" t="s">
        <v>37</v>
      </c>
      <c r="C8" s="35"/>
      <c r="D8" s="35" t="s">
        <v>22</v>
      </c>
      <c r="E8" s="35" t="s">
        <v>36</v>
      </c>
      <c r="F8" s="35">
        <v>10</v>
      </c>
      <c r="G8" s="35">
        <v>35</v>
      </c>
      <c r="H8" s="105">
        <v>38</v>
      </c>
      <c r="I8" s="38">
        <f t="shared" si="0"/>
        <v>380</v>
      </c>
      <c r="J8" s="62"/>
      <c r="K8" s="111" t="s">
        <v>24</v>
      </c>
      <c r="L8" s="108" t="s">
        <v>25</v>
      </c>
      <c r="M8" s="32"/>
      <c r="N8" s="105" t="s">
        <v>38</v>
      </c>
    </row>
    <row r="9" s="15" customFormat="1" ht="33.95" customHeight="1" spans="1:14">
      <c r="A9" s="30">
        <v>6</v>
      </c>
      <c r="B9" s="35" t="s">
        <v>32</v>
      </c>
      <c r="C9" s="35"/>
      <c r="D9" s="35" t="s">
        <v>22</v>
      </c>
      <c r="E9" s="35" t="s">
        <v>23</v>
      </c>
      <c r="F9" s="35">
        <v>5</v>
      </c>
      <c r="G9" s="35">
        <v>2180</v>
      </c>
      <c r="H9" s="105">
        <v>2310</v>
      </c>
      <c r="I9" s="38">
        <f t="shared" si="0"/>
        <v>11550</v>
      </c>
      <c r="J9" s="62"/>
      <c r="K9" s="111" t="s">
        <v>24</v>
      </c>
      <c r="L9" s="108" t="s">
        <v>25</v>
      </c>
      <c r="M9" s="32"/>
      <c r="N9" s="105" t="s">
        <v>39</v>
      </c>
    </row>
    <row r="10" s="15" customFormat="1" ht="33.95" customHeight="1" spans="1:14">
      <c r="A10" s="30">
        <v>7</v>
      </c>
      <c r="B10" s="35" t="s">
        <v>40</v>
      </c>
      <c r="C10" s="35"/>
      <c r="D10" s="35" t="s">
        <v>22</v>
      </c>
      <c r="E10" s="35" t="s">
        <v>36</v>
      </c>
      <c r="F10" s="35">
        <v>5</v>
      </c>
      <c r="G10" s="35">
        <v>90</v>
      </c>
      <c r="H10" s="105">
        <v>110</v>
      </c>
      <c r="I10" s="38">
        <f t="shared" si="0"/>
        <v>550</v>
      </c>
      <c r="J10" s="62"/>
      <c r="K10" s="111" t="s">
        <v>24</v>
      </c>
      <c r="L10" s="108" t="s">
        <v>25</v>
      </c>
      <c r="M10" s="32"/>
      <c r="N10" s="105" t="s">
        <v>41</v>
      </c>
    </row>
    <row r="11" s="15" customFormat="1" ht="33.95" customHeight="1" spans="1:14">
      <c r="A11" s="30">
        <v>8</v>
      </c>
      <c r="B11" s="35" t="s">
        <v>42</v>
      </c>
      <c r="C11" s="35"/>
      <c r="D11" s="35" t="s">
        <v>43</v>
      </c>
      <c r="E11" s="35" t="s">
        <v>36</v>
      </c>
      <c r="F11" s="35">
        <v>10</v>
      </c>
      <c r="G11" s="35">
        <v>120</v>
      </c>
      <c r="H11" s="105">
        <v>135</v>
      </c>
      <c r="I11" s="38">
        <f t="shared" si="0"/>
        <v>1350</v>
      </c>
      <c r="J11" s="62"/>
      <c r="K11" s="111" t="s">
        <v>24</v>
      </c>
      <c r="L11" s="108" t="s">
        <v>25</v>
      </c>
      <c r="M11" s="32"/>
      <c r="N11" s="105" t="s">
        <v>44</v>
      </c>
    </row>
    <row r="12" s="15" customFormat="1" ht="33.95" customHeight="1" spans="1:14">
      <c r="A12" s="30">
        <v>9</v>
      </c>
      <c r="B12" s="35" t="s">
        <v>45</v>
      </c>
      <c r="C12" s="35" t="s">
        <v>46</v>
      </c>
      <c r="D12" s="35" t="s">
        <v>47</v>
      </c>
      <c r="E12" s="35" t="s">
        <v>48</v>
      </c>
      <c r="F12" s="35">
        <v>7</v>
      </c>
      <c r="G12" s="35">
        <v>660</v>
      </c>
      <c r="H12" s="105">
        <v>710</v>
      </c>
      <c r="I12" s="38">
        <f t="shared" si="0"/>
        <v>4970</v>
      </c>
      <c r="J12" s="62"/>
      <c r="K12" s="111" t="s">
        <v>24</v>
      </c>
      <c r="L12" s="108" t="s">
        <v>25</v>
      </c>
      <c r="M12" s="32"/>
      <c r="N12" s="105" t="s">
        <v>46</v>
      </c>
    </row>
    <row r="13" s="15" customFormat="1" ht="33.95" customHeight="1" spans="1:14">
      <c r="A13" s="30">
        <v>10</v>
      </c>
      <c r="B13" s="35" t="s">
        <v>49</v>
      </c>
      <c r="C13" s="35"/>
      <c r="D13" s="35" t="s">
        <v>47</v>
      </c>
      <c r="E13" s="35" t="s">
        <v>36</v>
      </c>
      <c r="F13" s="35">
        <v>14</v>
      </c>
      <c r="G13" s="35">
        <v>35</v>
      </c>
      <c r="H13" s="105">
        <v>38</v>
      </c>
      <c r="I13" s="38">
        <f t="shared" si="0"/>
        <v>532</v>
      </c>
      <c r="J13" s="62"/>
      <c r="K13" s="111" t="s">
        <v>24</v>
      </c>
      <c r="L13" s="108" t="s">
        <v>25</v>
      </c>
      <c r="M13" s="32"/>
      <c r="N13" s="35" t="s">
        <v>43</v>
      </c>
    </row>
    <row r="14" s="15" customFormat="1" ht="33.95" customHeight="1" spans="1:14">
      <c r="A14" s="30">
        <v>11</v>
      </c>
      <c r="B14" s="35" t="s">
        <v>50</v>
      </c>
      <c r="C14" s="35" t="s">
        <v>51</v>
      </c>
      <c r="D14" s="35" t="s">
        <v>47</v>
      </c>
      <c r="E14" s="35" t="s">
        <v>23</v>
      </c>
      <c r="F14" s="35">
        <v>7</v>
      </c>
      <c r="G14" s="35">
        <v>350</v>
      </c>
      <c r="H14" s="106">
        <v>385</v>
      </c>
      <c r="I14" s="38">
        <f t="shared" si="0"/>
        <v>2695</v>
      </c>
      <c r="J14" s="62"/>
      <c r="K14" s="111" t="s">
        <v>24</v>
      </c>
      <c r="L14" s="108" t="s">
        <v>25</v>
      </c>
      <c r="M14" s="32"/>
      <c r="N14" s="108" t="s">
        <v>52</v>
      </c>
    </row>
    <row r="15" s="15" customFormat="1" ht="33.95" customHeight="1" spans="1:14">
      <c r="A15" s="30">
        <v>12</v>
      </c>
      <c r="B15" s="35" t="s">
        <v>50</v>
      </c>
      <c r="C15" s="35" t="s">
        <v>53</v>
      </c>
      <c r="D15" s="35" t="s">
        <v>47</v>
      </c>
      <c r="E15" s="35" t="s">
        <v>23</v>
      </c>
      <c r="F15" s="35">
        <v>1</v>
      </c>
      <c r="G15" s="35">
        <v>650</v>
      </c>
      <c r="H15" s="106">
        <v>700</v>
      </c>
      <c r="I15" s="38">
        <f t="shared" si="0"/>
        <v>700</v>
      </c>
      <c r="J15" s="62"/>
      <c r="K15" s="111" t="s">
        <v>24</v>
      </c>
      <c r="L15" s="108" t="s">
        <v>25</v>
      </c>
      <c r="M15" s="32"/>
      <c r="N15" s="108" t="s">
        <v>52</v>
      </c>
    </row>
    <row r="16" s="15" customFormat="1" ht="33.95" customHeight="1" spans="1:14">
      <c r="A16" s="30">
        <v>13</v>
      </c>
      <c r="B16" s="35" t="s">
        <v>50</v>
      </c>
      <c r="C16" s="35" t="s">
        <v>54</v>
      </c>
      <c r="D16" s="35" t="s">
        <v>47</v>
      </c>
      <c r="E16" s="35" t="s">
        <v>23</v>
      </c>
      <c r="F16" s="35">
        <v>1</v>
      </c>
      <c r="G16" s="35">
        <v>950</v>
      </c>
      <c r="H16" s="106">
        <v>1020</v>
      </c>
      <c r="I16" s="38">
        <f t="shared" si="0"/>
        <v>1020</v>
      </c>
      <c r="J16" s="62"/>
      <c r="K16" s="111" t="s">
        <v>24</v>
      </c>
      <c r="L16" s="108" t="s">
        <v>25</v>
      </c>
      <c r="M16" s="32"/>
      <c r="N16" s="108" t="s">
        <v>52</v>
      </c>
    </row>
    <row r="17" s="15" customFormat="1" ht="33.95" customHeight="1" spans="1:14">
      <c r="A17" s="30">
        <v>14</v>
      </c>
      <c r="B17" s="35" t="s">
        <v>55</v>
      </c>
      <c r="C17" s="35" t="s">
        <v>56</v>
      </c>
      <c r="D17" s="35" t="s">
        <v>57</v>
      </c>
      <c r="E17" s="35" t="s">
        <v>23</v>
      </c>
      <c r="F17" s="35">
        <v>1</v>
      </c>
      <c r="G17" s="35">
        <v>1050</v>
      </c>
      <c r="H17" s="106">
        <v>1120</v>
      </c>
      <c r="I17" s="38">
        <f t="shared" si="0"/>
        <v>1120</v>
      </c>
      <c r="J17" s="62"/>
      <c r="K17" s="111" t="s">
        <v>24</v>
      </c>
      <c r="L17" s="108" t="s">
        <v>25</v>
      </c>
      <c r="M17" s="32"/>
      <c r="N17" s="108" t="s">
        <v>56</v>
      </c>
    </row>
    <row r="18" s="15" customFormat="1" ht="33.95" customHeight="1" spans="1:14">
      <c r="A18" s="30">
        <v>15</v>
      </c>
      <c r="B18" s="35" t="s">
        <v>58</v>
      </c>
      <c r="C18" s="35"/>
      <c r="D18" s="35" t="s">
        <v>57</v>
      </c>
      <c r="E18" s="35" t="s">
        <v>36</v>
      </c>
      <c r="F18" s="35">
        <v>1</v>
      </c>
      <c r="G18" s="35">
        <v>240</v>
      </c>
      <c r="H18" s="106">
        <v>280</v>
      </c>
      <c r="I18" s="38">
        <f t="shared" si="0"/>
        <v>280</v>
      </c>
      <c r="J18" s="62"/>
      <c r="K18" s="111" t="s">
        <v>24</v>
      </c>
      <c r="L18" s="108" t="s">
        <v>25</v>
      </c>
      <c r="M18" s="32"/>
      <c r="N18" s="108" t="s">
        <v>59</v>
      </c>
    </row>
    <row r="19" s="15" customFormat="1" ht="33.95" customHeight="1" spans="1:14">
      <c r="A19" s="30">
        <v>16</v>
      </c>
      <c r="B19" s="35" t="s">
        <v>60</v>
      </c>
      <c r="C19" s="35" t="s">
        <v>61</v>
      </c>
      <c r="D19" s="35" t="s">
        <v>43</v>
      </c>
      <c r="E19" s="35" t="s">
        <v>23</v>
      </c>
      <c r="F19" s="35">
        <v>1</v>
      </c>
      <c r="G19" s="35">
        <v>1360</v>
      </c>
      <c r="H19" s="106">
        <v>1500</v>
      </c>
      <c r="I19" s="38">
        <f t="shared" si="0"/>
        <v>1500</v>
      </c>
      <c r="J19" s="62"/>
      <c r="K19" s="111" t="s">
        <v>24</v>
      </c>
      <c r="L19" s="108" t="s">
        <v>25</v>
      </c>
      <c r="M19" s="32"/>
      <c r="N19" s="108" t="s">
        <v>62</v>
      </c>
    </row>
    <row r="20" s="15" customFormat="1" ht="33.95" customHeight="1" spans="1:14">
      <c r="A20" s="30">
        <v>17</v>
      </c>
      <c r="B20" s="35" t="s">
        <v>63</v>
      </c>
      <c r="C20" s="35"/>
      <c r="D20" s="35" t="s">
        <v>43</v>
      </c>
      <c r="E20" s="35" t="s">
        <v>36</v>
      </c>
      <c r="F20" s="35">
        <v>7</v>
      </c>
      <c r="G20" s="35">
        <v>120</v>
      </c>
      <c r="H20" s="106">
        <v>150</v>
      </c>
      <c r="I20" s="38">
        <f t="shared" si="0"/>
        <v>1050</v>
      </c>
      <c r="J20" s="62"/>
      <c r="K20" s="111" t="s">
        <v>24</v>
      </c>
      <c r="L20" s="108" t="s">
        <v>25</v>
      </c>
      <c r="M20" s="32"/>
      <c r="N20" s="108" t="s">
        <v>64</v>
      </c>
    </row>
    <row r="21" s="15" customFormat="1" ht="33.95" customHeight="1" spans="1:14">
      <c r="A21" s="30">
        <v>18</v>
      </c>
      <c r="B21" s="35" t="s">
        <v>58</v>
      </c>
      <c r="C21" s="107"/>
      <c r="D21" s="35" t="s">
        <v>65</v>
      </c>
      <c r="E21" s="35" t="s">
        <v>36</v>
      </c>
      <c r="F21" s="35">
        <v>7</v>
      </c>
      <c r="G21" s="35">
        <v>35</v>
      </c>
      <c r="H21" s="106">
        <v>38</v>
      </c>
      <c r="I21" s="38">
        <f t="shared" si="0"/>
        <v>266</v>
      </c>
      <c r="J21" s="62"/>
      <c r="K21" s="111" t="s">
        <v>24</v>
      </c>
      <c r="L21" s="108" t="s">
        <v>25</v>
      </c>
      <c r="M21" s="32"/>
      <c r="N21" s="35" t="s">
        <v>66</v>
      </c>
    </row>
    <row r="22" s="15" customFormat="1" ht="33.95" customHeight="1" spans="1:14">
      <c r="A22" s="30">
        <v>19</v>
      </c>
      <c r="B22" s="35" t="s">
        <v>67</v>
      </c>
      <c r="C22" s="35" t="s">
        <v>68</v>
      </c>
      <c r="D22" s="108" t="s">
        <v>57</v>
      </c>
      <c r="E22" s="35" t="s">
        <v>69</v>
      </c>
      <c r="F22" s="35">
        <v>300</v>
      </c>
      <c r="G22" s="35">
        <v>3</v>
      </c>
      <c r="H22" s="106">
        <v>5</v>
      </c>
      <c r="I22" s="38">
        <f t="shared" si="0"/>
        <v>1500</v>
      </c>
      <c r="J22" s="62"/>
      <c r="K22" s="111" t="s">
        <v>24</v>
      </c>
      <c r="L22" s="108" t="s">
        <v>25</v>
      </c>
      <c r="M22" s="32"/>
      <c r="N22" s="108" t="s">
        <v>70</v>
      </c>
    </row>
    <row r="23" s="15" customFormat="1" ht="33.95" customHeight="1" spans="1:14">
      <c r="A23" s="30">
        <v>20</v>
      </c>
      <c r="B23" s="35" t="s">
        <v>71</v>
      </c>
      <c r="C23" s="35"/>
      <c r="D23" s="108" t="s">
        <v>57</v>
      </c>
      <c r="E23" s="35" t="s">
        <v>69</v>
      </c>
      <c r="F23" s="35">
        <v>1500</v>
      </c>
      <c r="G23" s="35">
        <v>3</v>
      </c>
      <c r="H23" s="106">
        <v>5</v>
      </c>
      <c r="I23" s="38">
        <f t="shared" si="0"/>
        <v>7500</v>
      </c>
      <c r="J23" s="62"/>
      <c r="K23" s="111" t="s">
        <v>24</v>
      </c>
      <c r="L23" s="108" t="s">
        <v>25</v>
      </c>
      <c r="M23" s="32"/>
      <c r="N23" s="35" t="s">
        <v>72</v>
      </c>
    </row>
    <row r="24" s="15" customFormat="1" ht="33.95" customHeight="1" spans="1:14">
      <c r="A24" s="30">
        <v>21</v>
      </c>
      <c r="B24" s="35" t="s">
        <v>73</v>
      </c>
      <c r="C24" s="35"/>
      <c r="D24" s="108" t="s">
        <v>57</v>
      </c>
      <c r="E24" s="35" t="s">
        <v>69</v>
      </c>
      <c r="F24" s="35">
        <v>200</v>
      </c>
      <c r="G24" s="35">
        <v>2.6</v>
      </c>
      <c r="H24" s="109">
        <v>3.5</v>
      </c>
      <c r="I24" s="38">
        <f t="shared" si="0"/>
        <v>700</v>
      </c>
      <c r="J24" s="62"/>
      <c r="K24" s="111" t="s">
        <v>24</v>
      </c>
      <c r="L24" s="108" t="s">
        <v>25</v>
      </c>
      <c r="M24" s="32"/>
      <c r="N24" s="35" t="s">
        <v>74</v>
      </c>
    </row>
    <row r="25" s="15" customFormat="1" ht="33.95" customHeight="1" spans="1:14">
      <c r="A25" s="30">
        <v>22</v>
      </c>
      <c r="B25" s="35" t="s">
        <v>75</v>
      </c>
      <c r="C25" s="35"/>
      <c r="D25" s="108" t="s">
        <v>57</v>
      </c>
      <c r="E25" s="35" t="s">
        <v>76</v>
      </c>
      <c r="F25" s="35">
        <v>24</v>
      </c>
      <c r="G25" s="35">
        <v>20</v>
      </c>
      <c r="H25" s="106">
        <v>26</v>
      </c>
      <c r="I25" s="38">
        <f t="shared" si="0"/>
        <v>624</v>
      </c>
      <c r="J25" s="62"/>
      <c r="K25" s="111" t="s">
        <v>24</v>
      </c>
      <c r="L25" s="108" t="s">
        <v>25</v>
      </c>
      <c r="M25" s="32"/>
      <c r="N25" s="108"/>
    </row>
    <row r="26" s="15" customFormat="1" ht="33.95" customHeight="1" spans="1:14">
      <c r="A26" s="30">
        <v>23</v>
      </c>
      <c r="B26" s="35" t="s">
        <v>77</v>
      </c>
      <c r="C26" s="35"/>
      <c r="D26" s="108" t="s">
        <v>57</v>
      </c>
      <c r="E26" s="35" t="s">
        <v>36</v>
      </c>
      <c r="F26" s="35">
        <v>2</v>
      </c>
      <c r="G26" s="35">
        <v>80</v>
      </c>
      <c r="H26" s="106">
        <v>86</v>
      </c>
      <c r="I26" s="38">
        <f t="shared" si="0"/>
        <v>172</v>
      </c>
      <c r="J26" s="62"/>
      <c r="K26" s="111" t="s">
        <v>24</v>
      </c>
      <c r="L26" s="108" t="s">
        <v>25</v>
      </c>
      <c r="M26" s="32"/>
      <c r="N26" s="35"/>
    </row>
    <row r="27" s="15" customFormat="1" ht="33.95" customHeight="1" spans="1:14">
      <c r="A27" s="30">
        <v>24</v>
      </c>
      <c r="B27" s="35" t="s">
        <v>78</v>
      </c>
      <c r="C27" s="35"/>
      <c r="D27" s="110"/>
      <c r="E27" s="110" t="s">
        <v>79</v>
      </c>
      <c r="F27" s="35">
        <v>3</v>
      </c>
      <c r="G27" s="35">
        <v>350</v>
      </c>
      <c r="H27" s="106">
        <v>375</v>
      </c>
      <c r="I27" s="38">
        <f t="shared" si="0"/>
        <v>1125</v>
      </c>
      <c r="J27" s="62"/>
      <c r="K27" s="111" t="s">
        <v>24</v>
      </c>
      <c r="L27" s="108" t="s">
        <v>25</v>
      </c>
      <c r="M27" s="32"/>
      <c r="N27" s="35" t="s">
        <v>80</v>
      </c>
    </row>
    <row r="28" s="15" customFormat="1" ht="33.95" customHeight="1" spans="1:14">
      <c r="A28" s="39" t="s">
        <v>81</v>
      </c>
      <c r="B28" s="40"/>
      <c r="C28" s="40"/>
      <c r="D28" s="41"/>
      <c r="E28" s="41"/>
      <c r="F28" s="41"/>
      <c r="G28" s="41"/>
      <c r="H28" s="42"/>
      <c r="I28" s="43">
        <f>SUM(I4:I27)</f>
        <v>57444</v>
      </c>
      <c r="J28" s="65"/>
      <c r="K28" s="66"/>
      <c r="L28" s="67"/>
      <c r="M28" s="32"/>
      <c r="N28" s="85"/>
    </row>
    <row r="29" s="15" customFormat="1" ht="33.95" customHeight="1" spans="1:14">
      <c r="A29" s="44" t="s">
        <v>82</v>
      </c>
      <c r="B29" s="45"/>
      <c r="C29" s="45"/>
      <c r="D29" s="44"/>
      <c r="E29" s="44"/>
      <c r="F29" s="30"/>
      <c r="G29" s="30"/>
      <c r="H29" s="46"/>
      <c r="I29" s="47" t="s">
        <v>83</v>
      </c>
      <c r="J29" s="47"/>
      <c r="K29" s="68"/>
      <c r="L29" s="69"/>
      <c r="M29" s="47"/>
      <c r="N29" s="85"/>
    </row>
    <row r="30" s="15" customFormat="1" ht="33.95" customHeight="1" spans="1:14">
      <c r="A30" s="30" t="s">
        <v>84</v>
      </c>
      <c r="B30" s="48"/>
      <c r="C30" s="49" t="s">
        <v>85</v>
      </c>
      <c r="D30" s="50"/>
      <c r="E30" s="50"/>
      <c r="F30" s="50"/>
      <c r="G30" s="50"/>
      <c r="H30" s="50"/>
      <c r="I30" s="50"/>
      <c r="J30" s="50"/>
      <c r="K30" s="50"/>
      <c r="L30" s="70"/>
      <c r="M30" s="71"/>
      <c r="N30" s="85"/>
    </row>
    <row r="31" s="15" customFormat="1" ht="33.95" customHeight="1" spans="1:14">
      <c r="A31" s="51" t="s">
        <v>86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72"/>
      <c r="M31" s="71"/>
      <c r="N31" s="85"/>
    </row>
    <row r="32" s="15" customFormat="1" ht="27.95" customHeight="1" spans="1:12">
      <c r="A32" s="86"/>
      <c r="B32" s="87"/>
      <c r="C32" s="87"/>
      <c r="D32" s="86"/>
      <c r="E32" s="86"/>
      <c r="F32" s="88"/>
      <c r="G32" s="88"/>
      <c r="H32" s="89"/>
      <c r="I32" s="89"/>
      <c r="J32" s="99"/>
      <c r="K32" s="86"/>
      <c r="L32" s="86"/>
    </row>
    <row r="33" spans="1:12">
      <c r="A33" s="53"/>
      <c r="B33" s="54"/>
      <c r="C33" s="54"/>
      <c r="D33" s="19"/>
      <c r="E33" s="19"/>
      <c r="J33" s="74"/>
      <c r="K33" s="75"/>
      <c r="L33" s="19"/>
    </row>
    <row r="34" spans="1:12">
      <c r="A34" s="53"/>
      <c r="B34" s="54"/>
      <c r="C34" s="54"/>
      <c r="D34" s="19"/>
      <c r="E34" s="19"/>
      <c r="J34" s="74"/>
      <c r="K34" s="75"/>
      <c r="L34" s="19"/>
    </row>
    <row r="35" spans="1:12">
      <c r="A35" s="53"/>
      <c r="B35" s="54"/>
      <c r="C35" s="54"/>
      <c r="D35" s="19"/>
      <c r="E35" s="19"/>
      <c r="J35" s="74"/>
      <c r="K35" s="75"/>
      <c r="L35" s="19"/>
    </row>
    <row r="36" spans="1:12">
      <c r="A36" s="53"/>
      <c r="B36" s="54"/>
      <c r="C36" s="54"/>
      <c r="D36" s="19"/>
      <c r="E36" s="19"/>
      <c r="J36" s="74"/>
      <c r="K36" s="75"/>
      <c r="L36" s="19"/>
    </row>
    <row r="37" spans="1:12">
      <c r="A37" s="53"/>
      <c r="B37" s="54"/>
      <c r="C37" s="54"/>
      <c r="D37" s="19"/>
      <c r="E37" s="19"/>
      <c r="J37" s="74"/>
      <c r="K37" s="75"/>
      <c r="L37" s="19"/>
    </row>
    <row r="38" spans="1:12">
      <c r="A38" s="53"/>
      <c r="B38" s="54"/>
      <c r="C38" s="54"/>
      <c r="D38" s="19"/>
      <c r="E38" s="19"/>
      <c r="J38" s="76"/>
      <c r="K38" s="75"/>
      <c r="L38" s="19"/>
    </row>
    <row r="39" spans="1:12">
      <c r="A39" s="53"/>
      <c r="B39" s="54"/>
      <c r="C39" s="54"/>
      <c r="D39" s="19"/>
      <c r="E39" s="19"/>
      <c r="J39" s="78"/>
      <c r="K39" s="75"/>
      <c r="L39" s="19"/>
    </row>
    <row r="40" ht="14.25" spans="1:12">
      <c r="A40" s="53"/>
      <c r="B40" s="54"/>
      <c r="C40" s="54"/>
      <c r="D40" s="19"/>
      <c r="E40" s="19"/>
      <c r="J40" s="79"/>
      <c r="K40" s="75"/>
      <c r="L40" s="19"/>
    </row>
    <row r="41" spans="1:12">
      <c r="A41" s="53"/>
      <c r="B41" s="54"/>
      <c r="C41" s="54"/>
      <c r="D41" s="19"/>
      <c r="E41" s="19"/>
      <c r="J41" s="81"/>
      <c r="K41" s="75"/>
      <c r="L41" s="19"/>
    </row>
    <row r="42" spans="1:12">
      <c r="A42" s="53"/>
      <c r="B42" s="54"/>
      <c r="C42" s="54"/>
      <c r="D42" s="19"/>
      <c r="E42" s="19"/>
      <c r="K42" s="75"/>
      <c r="L42" s="19"/>
    </row>
    <row r="43" spans="1:12">
      <c r="A43" s="53"/>
      <c r="B43" s="54"/>
      <c r="C43" s="54"/>
      <c r="D43" s="19"/>
      <c r="E43" s="19"/>
      <c r="K43" s="75"/>
      <c r="L43" s="19"/>
    </row>
    <row r="44" spans="1:12">
      <c r="A44" s="53"/>
      <c r="B44" s="54"/>
      <c r="C44" s="54"/>
      <c r="D44" s="19"/>
      <c r="E44" s="19"/>
      <c r="K44" s="75"/>
      <c r="L44" s="19"/>
    </row>
    <row r="45" spans="1:12">
      <c r="A45" s="53"/>
      <c r="B45" s="54"/>
      <c r="C45" s="54"/>
      <c r="D45" s="19"/>
      <c r="E45" s="19"/>
      <c r="K45" s="75"/>
      <c r="L45" s="19"/>
    </row>
    <row r="46" spans="1:12">
      <c r="A46" s="53"/>
      <c r="B46" s="54"/>
      <c r="C46" s="54"/>
      <c r="D46" s="19"/>
      <c r="E46" s="19"/>
      <c r="K46" s="75"/>
      <c r="L46" s="19"/>
    </row>
    <row r="47" spans="1:12">
      <c r="A47" s="53"/>
      <c r="B47" s="54"/>
      <c r="C47" s="54"/>
      <c r="D47" s="19"/>
      <c r="E47" s="19"/>
      <c r="K47" s="75"/>
      <c r="L47" s="19"/>
    </row>
    <row r="48" spans="1:12">
      <c r="A48" s="53"/>
      <c r="B48" s="54"/>
      <c r="C48" s="54"/>
      <c r="D48" s="19"/>
      <c r="E48" s="19"/>
      <c r="K48" s="75"/>
      <c r="L48" s="19"/>
    </row>
    <row r="49" spans="1:12">
      <c r="A49" s="53"/>
      <c r="B49" s="54"/>
      <c r="C49" s="54"/>
      <c r="D49" s="19"/>
      <c r="E49" s="19"/>
      <c r="K49" s="75"/>
      <c r="L49" s="19"/>
    </row>
    <row r="50" spans="1:12">
      <c r="A50" s="53"/>
      <c r="B50" s="54"/>
      <c r="C50" s="54"/>
      <c r="D50" s="19"/>
      <c r="E50" s="19"/>
      <c r="K50" s="75"/>
      <c r="L50" s="19"/>
    </row>
    <row r="51" spans="1:12">
      <c r="A51" s="53"/>
      <c r="B51" s="54"/>
      <c r="C51" s="54"/>
      <c r="D51" s="19"/>
      <c r="E51" s="19"/>
      <c r="K51" s="75"/>
      <c r="L51" s="19"/>
    </row>
    <row r="52" spans="1:12">
      <c r="A52" s="53"/>
      <c r="B52" s="54"/>
      <c r="C52" s="54"/>
      <c r="D52" s="19"/>
      <c r="E52" s="19"/>
      <c r="K52" s="75"/>
      <c r="L52" s="19"/>
    </row>
    <row r="53" spans="1:12">
      <c r="A53" s="53"/>
      <c r="B53" s="54"/>
      <c r="C53" s="54"/>
      <c r="D53" s="19"/>
      <c r="E53" s="19"/>
      <c r="K53" s="75"/>
      <c r="L53" s="19"/>
    </row>
    <row r="54" spans="1:12">
      <c r="A54" s="53"/>
      <c r="B54" s="54"/>
      <c r="C54" s="54"/>
      <c r="D54" s="19"/>
      <c r="E54" s="19"/>
      <c r="K54" s="75"/>
      <c r="L54" s="19"/>
    </row>
    <row r="55" spans="1:12">
      <c r="A55" s="53"/>
      <c r="B55" s="54"/>
      <c r="C55" s="54"/>
      <c r="D55" s="19"/>
      <c r="E55" s="19"/>
      <c r="K55" s="75"/>
      <c r="L55" s="19"/>
    </row>
    <row r="56" spans="1:12">
      <c r="A56" s="53"/>
      <c r="B56" s="54"/>
      <c r="C56" s="54"/>
      <c r="D56" s="19"/>
      <c r="E56" s="19"/>
      <c r="K56" s="75"/>
      <c r="L56" s="19"/>
    </row>
    <row r="57" spans="1:12">
      <c r="A57" s="53"/>
      <c r="B57" s="54"/>
      <c r="C57" s="54"/>
      <c r="D57" s="19"/>
      <c r="E57" s="19"/>
      <c r="K57" s="75"/>
      <c r="L57" s="19"/>
    </row>
    <row r="58" spans="1:12">
      <c r="A58" s="53"/>
      <c r="B58" s="54"/>
      <c r="C58" s="54"/>
      <c r="D58" s="19"/>
      <c r="E58" s="19"/>
      <c r="K58" s="75"/>
      <c r="L58" s="19"/>
    </row>
    <row r="59" spans="1:12">
      <c r="A59" s="53"/>
      <c r="B59" s="54"/>
      <c r="C59" s="54"/>
      <c r="D59" s="19"/>
      <c r="E59" s="19"/>
      <c r="K59" s="75"/>
      <c r="L59" s="19"/>
    </row>
    <row r="60" spans="1:12">
      <c r="A60" s="53"/>
      <c r="B60" s="54"/>
      <c r="C60" s="54"/>
      <c r="D60" s="19"/>
      <c r="E60" s="19"/>
      <c r="K60" s="75"/>
      <c r="L60" s="19"/>
    </row>
    <row r="61" spans="1:12">
      <c r="A61" s="53"/>
      <c r="B61" s="54"/>
      <c r="C61" s="54"/>
      <c r="D61" s="19"/>
      <c r="E61" s="19"/>
      <c r="K61" s="75"/>
      <c r="L61" s="19"/>
    </row>
    <row r="62" spans="1:12">
      <c r="A62" s="53"/>
      <c r="B62" s="54"/>
      <c r="C62" s="54"/>
      <c r="D62" s="19"/>
      <c r="E62" s="19"/>
      <c r="K62" s="75"/>
      <c r="L62" s="19"/>
    </row>
    <row r="63" spans="1:12">
      <c r="A63" s="53"/>
      <c r="B63" s="54"/>
      <c r="C63" s="54"/>
      <c r="D63" s="19"/>
      <c r="E63" s="19"/>
      <c r="K63" s="75"/>
      <c r="L63" s="19"/>
    </row>
    <row r="64" spans="1:12">
      <c r="A64" s="53"/>
      <c r="B64" s="54"/>
      <c r="C64" s="54"/>
      <c r="D64" s="19"/>
      <c r="E64" s="19"/>
      <c r="K64" s="75"/>
      <c r="L64" s="19"/>
    </row>
    <row r="65" spans="1:12">
      <c r="A65" s="53"/>
      <c r="B65" s="54"/>
      <c r="C65" s="54"/>
      <c r="D65" s="19"/>
      <c r="E65" s="19"/>
      <c r="K65" s="75"/>
      <c r="L65" s="19"/>
    </row>
    <row r="66" spans="1:12">
      <c r="A66" s="53"/>
      <c r="B66" s="54"/>
      <c r="C66" s="54"/>
      <c r="D66" s="19"/>
      <c r="E66" s="19"/>
      <c r="K66" s="75"/>
      <c r="L66" s="19"/>
    </row>
    <row r="67" spans="1:12">
      <c r="A67" s="53"/>
      <c r="B67" s="54"/>
      <c r="C67" s="54"/>
      <c r="D67" s="19"/>
      <c r="E67" s="19"/>
      <c r="K67" s="75"/>
      <c r="L67" s="19"/>
    </row>
    <row r="68" spans="1:12">
      <c r="A68" s="53"/>
      <c r="B68" s="54"/>
      <c r="C68" s="54"/>
      <c r="D68" s="19"/>
      <c r="E68" s="19"/>
      <c r="K68" s="75"/>
      <c r="L68" s="19"/>
    </row>
    <row r="69" spans="1:12">
      <c r="A69" s="53"/>
      <c r="B69" s="54"/>
      <c r="C69" s="54"/>
      <c r="D69" s="19"/>
      <c r="E69" s="19"/>
      <c r="K69" s="75"/>
      <c r="L69" s="19"/>
    </row>
    <row r="70" spans="1:12">
      <c r="A70" s="53"/>
      <c r="B70" s="54"/>
      <c r="C70" s="54"/>
      <c r="D70" s="19"/>
      <c r="E70" s="19"/>
      <c r="K70" s="75"/>
      <c r="L70" s="19"/>
    </row>
    <row r="71" spans="1:12">
      <c r="A71" s="53"/>
      <c r="B71" s="54"/>
      <c r="C71" s="54"/>
      <c r="D71" s="19"/>
      <c r="E71" s="19"/>
      <c r="K71" s="75"/>
      <c r="L71" s="19"/>
    </row>
    <row r="72" spans="1:12">
      <c r="A72" s="53"/>
      <c r="B72" s="54"/>
      <c r="C72" s="54"/>
      <c r="D72" s="19"/>
      <c r="E72" s="19"/>
      <c r="K72" s="75"/>
      <c r="L72" s="19"/>
    </row>
    <row r="73" spans="1:12">
      <c r="A73" s="53"/>
      <c r="B73" s="54"/>
      <c r="C73" s="54"/>
      <c r="D73" s="19"/>
      <c r="E73" s="19"/>
      <c r="K73" s="75"/>
      <c r="L73" s="19"/>
    </row>
    <row r="74" spans="1:12">
      <c r="A74" s="53"/>
      <c r="B74" s="54"/>
      <c r="C74" s="54"/>
      <c r="D74" s="19"/>
      <c r="E74" s="19"/>
      <c r="K74" s="75"/>
      <c r="L74" s="19"/>
    </row>
    <row r="75" spans="1:12">
      <c r="A75" s="53"/>
      <c r="B75" s="54"/>
      <c r="C75" s="54"/>
      <c r="D75" s="19"/>
      <c r="E75" s="19"/>
      <c r="K75" s="75"/>
      <c r="L75" s="19"/>
    </row>
    <row r="76" spans="1:12">
      <c r="A76" s="53"/>
      <c r="B76" s="54"/>
      <c r="C76" s="54"/>
      <c r="D76" s="19"/>
      <c r="E76" s="19"/>
      <c r="K76" s="75"/>
      <c r="L76" s="19"/>
    </row>
    <row r="77" spans="1:12">
      <c r="A77" s="53"/>
      <c r="B77" s="54"/>
      <c r="C77" s="54"/>
      <c r="D77" s="19"/>
      <c r="E77" s="19"/>
      <c r="K77" s="75"/>
      <c r="L77" s="19"/>
    </row>
    <row r="78" spans="12:12">
      <c r="L78" s="19"/>
    </row>
    <row r="79" spans="12:12">
      <c r="L79" s="19"/>
    </row>
  </sheetData>
  <mergeCells count="10">
    <mergeCell ref="A1:L1"/>
    <mergeCell ref="A2:F2"/>
    <mergeCell ref="H2:I2"/>
    <mergeCell ref="A28:H28"/>
    <mergeCell ref="A29:H29"/>
    <mergeCell ref="A30:B30"/>
    <mergeCell ref="C30:L30"/>
    <mergeCell ref="A31:L31"/>
    <mergeCell ref="A32:L32"/>
    <mergeCell ref="M4:M28"/>
  </mergeCells>
  <pageMargins left="0.7" right="0.7" top="0.75" bottom="0.75" header="0.3" footer="0.3"/>
  <pageSetup paperSize="9" scale="42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1"/>
  <sheetViews>
    <sheetView view="pageBreakPreview" zoomScaleNormal="100" workbookViewId="0">
      <selection activeCell="M4" sqref="A4:M88"/>
    </sheetView>
  </sheetViews>
  <sheetFormatPr defaultColWidth="9" defaultRowHeight="13.5"/>
  <cols>
    <col min="1" max="1" width="7.125" style="16" customWidth="1"/>
    <col min="2" max="2" width="18.75" style="17" customWidth="1"/>
    <col min="3" max="3" width="30.4333333333333" style="17" customWidth="1"/>
    <col min="4" max="5" width="6.5" style="18" customWidth="1"/>
    <col min="6" max="6" width="9.25" style="19" customWidth="1"/>
    <col min="7" max="7" width="12" style="19" hidden="1" customWidth="1"/>
    <col min="8" max="8" width="11.375" style="20" customWidth="1"/>
    <col min="9" max="9" width="14.875" style="20" customWidth="1"/>
    <col min="10" max="10" width="10.75" style="18" customWidth="1"/>
    <col min="11" max="11" width="11.75" style="18" customWidth="1"/>
    <col min="12" max="12" width="18.25" style="21" customWidth="1"/>
    <col min="13" max="13" width="15.875" style="18" customWidth="1"/>
    <col min="14" max="14" width="15.125" style="18" hidden="1" customWidth="1"/>
    <col min="15" max="15" width="17.05" style="18" customWidth="1"/>
    <col min="16" max="16384" width="9" style="18"/>
  </cols>
  <sheetData>
    <row r="1" s="13" customFormat="1" ht="27" customHeight="1" spans="1:14">
      <c r="A1" s="22" t="s">
        <v>0</v>
      </c>
      <c r="B1" s="23"/>
      <c r="C1" s="23"/>
      <c r="D1" s="24"/>
      <c r="E1" s="24"/>
      <c r="F1" s="24"/>
      <c r="G1" s="24"/>
      <c r="H1" s="25"/>
      <c r="I1" s="25"/>
      <c r="J1" s="55"/>
      <c r="K1" s="55"/>
      <c r="L1" s="24"/>
      <c r="M1" s="24"/>
      <c r="N1" s="90"/>
    </row>
    <row r="2" s="14" customFormat="1" ht="27" customHeight="1" spans="1:14">
      <c r="A2" s="58" t="s">
        <v>87</v>
      </c>
      <c r="B2" s="83"/>
      <c r="C2" s="83"/>
      <c r="D2" s="58"/>
      <c r="E2" s="58"/>
      <c r="F2" s="60"/>
      <c r="G2" s="60"/>
      <c r="H2" s="84" t="s">
        <v>88</v>
      </c>
      <c r="I2" s="84"/>
      <c r="J2" s="56"/>
      <c r="K2" s="57"/>
      <c r="L2" s="58" t="s">
        <v>89</v>
      </c>
      <c r="M2" s="91" t="s">
        <v>90</v>
      </c>
      <c r="N2" s="92" t="s">
        <v>5</v>
      </c>
    </row>
    <row r="3" s="15" customFormat="1" ht="42.95" customHeight="1" spans="1:15">
      <c r="A3" s="30" t="s">
        <v>6</v>
      </c>
      <c r="B3" s="31" t="s">
        <v>7</v>
      </c>
      <c r="C3" s="32" t="s">
        <v>8</v>
      </c>
      <c r="D3" s="33" t="s">
        <v>9</v>
      </c>
      <c r="E3" s="32" t="s">
        <v>91</v>
      </c>
      <c r="F3" s="33" t="s">
        <v>11</v>
      </c>
      <c r="G3" s="32" t="s">
        <v>12</v>
      </c>
      <c r="H3" s="34" t="s">
        <v>13</v>
      </c>
      <c r="I3" s="34" t="s">
        <v>14</v>
      </c>
      <c r="J3" s="34" t="s">
        <v>15</v>
      </c>
      <c r="K3" s="34" t="s">
        <v>92</v>
      </c>
      <c r="L3" s="61" t="s">
        <v>16</v>
      </c>
      <c r="M3" s="33" t="s">
        <v>17</v>
      </c>
      <c r="N3" s="93" t="s">
        <v>18</v>
      </c>
      <c r="O3" s="33" t="s">
        <v>19</v>
      </c>
    </row>
    <row r="4" s="15" customFormat="1" ht="14.25" spans="1:15">
      <c r="A4" s="30">
        <v>1</v>
      </c>
      <c r="B4" s="35" t="s">
        <v>93</v>
      </c>
      <c r="C4" s="35" t="s">
        <v>94</v>
      </c>
      <c r="D4" s="85"/>
      <c r="E4" s="33" t="s">
        <v>79</v>
      </c>
      <c r="F4" s="62">
        <v>12</v>
      </c>
      <c r="G4" s="62">
        <v>3584</v>
      </c>
      <c r="H4" s="62">
        <f>3584+100</f>
        <v>3684</v>
      </c>
      <c r="I4" s="38">
        <f t="shared" ref="I4:I9" si="0">F4*H4</f>
        <v>44208</v>
      </c>
      <c r="J4" s="62"/>
      <c r="K4" s="62"/>
      <c r="L4" s="94" t="s">
        <v>95</v>
      </c>
      <c r="M4" s="64" t="s">
        <v>96</v>
      </c>
      <c r="N4" s="93" t="s">
        <v>97</v>
      </c>
      <c r="O4" s="95" t="s">
        <v>98</v>
      </c>
    </row>
    <row r="5" s="15" customFormat="1" ht="14.25" spans="1:15">
      <c r="A5" s="30">
        <v>2</v>
      </c>
      <c r="B5" s="35" t="s">
        <v>99</v>
      </c>
      <c r="C5" s="35" t="s">
        <v>100</v>
      </c>
      <c r="D5" s="85"/>
      <c r="E5" s="33" t="s">
        <v>79</v>
      </c>
      <c r="F5" s="62">
        <v>6</v>
      </c>
      <c r="G5" s="62">
        <v>4305</v>
      </c>
      <c r="H5" s="62">
        <f>4305+100</f>
        <v>4405</v>
      </c>
      <c r="I5" s="38">
        <f t="shared" si="0"/>
        <v>26430</v>
      </c>
      <c r="J5" s="62"/>
      <c r="K5" s="62"/>
      <c r="L5" s="94" t="s">
        <v>95</v>
      </c>
      <c r="M5" s="64" t="s">
        <v>96</v>
      </c>
      <c r="N5" s="93"/>
      <c r="O5" s="96"/>
    </row>
    <row r="6" s="15" customFormat="1" ht="14.25" spans="1:15">
      <c r="A6" s="30">
        <v>3</v>
      </c>
      <c r="B6" s="35" t="s">
        <v>101</v>
      </c>
      <c r="C6" s="35" t="s">
        <v>102</v>
      </c>
      <c r="D6" s="85"/>
      <c r="E6" s="33" t="s">
        <v>79</v>
      </c>
      <c r="F6" s="62">
        <v>75</v>
      </c>
      <c r="G6" s="62">
        <v>6674</v>
      </c>
      <c r="H6" s="62">
        <f>6674+100</f>
        <v>6774</v>
      </c>
      <c r="I6" s="43">
        <f t="shared" si="0"/>
        <v>508050</v>
      </c>
      <c r="J6" s="62"/>
      <c r="K6" s="62"/>
      <c r="L6" s="94" t="s">
        <v>95</v>
      </c>
      <c r="M6" s="64" t="s">
        <v>96</v>
      </c>
      <c r="N6" s="93"/>
      <c r="O6" s="96"/>
    </row>
    <row r="7" s="15" customFormat="1" ht="14.25" spans="1:15">
      <c r="A7" s="30">
        <v>4</v>
      </c>
      <c r="B7" s="35" t="s">
        <v>103</v>
      </c>
      <c r="C7" s="35"/>
      <c r="D7" s="36"/>
      <c r="E7" s="33" t="s">
        <v>79</v>
      </c>
      <c r="F7" s="62">
        <v>186</v>
      </c>
      <c r="G7" s="35">
        <v>103</v>
      </c>
      <c r="H7" s="35">
        <f>103+100</f>
        <v>203</v>
      </c>
      <c r="I7" s="43">
        <f t="shared" si="0"/>
        <v>37758</v>
      </c>
      <c r="J7" s="62"/>
      <c r="K7" s="62"/>
      <c r="L7" s="94" t="s">
        <v>95</v>
      </c>
      <c r="M7" s="64" t="s">
        <v>96</v>
      </c>
      <c r="N7" s="93"/>
      <c r="O7" s="96"/>
    </row>
    <row r="8" s="15" customFormat="1" ht="14.25" spans="1:15">
      <c r="A8" s="30">
        <v>5</v>
      </c>
      <c r="B8" s="35" t="s">
        <v>104</v>
      </c>
      <c r="C8" s="35"/>
      <c r="D8" s="36"/>
      <c r="E8" s="36" t="s">
        <v>79</v>
      </c>
      <c r="F8" s="62">
        <v>186</v>
      </c>
      <c r="G8" s="35">
        <v>206</v>
      </c>
      <c r="H8" s="35">
        <f>206+100</f>
        <v>306</v>
      </c>
      <c r="I8" s="43">
        <f t="shared" si="0"/>
        <v>56916</v>
      </c>
      <c r="J8" s="62"/>
      <c r="K8" s="62"/>
      <c r="L8" s="94" t="s">
        <v>95</v>
      </c>
      <c r="M8" s="64" t="s">
        <v>96</v>
      </c>
      <c r="N8" s="93"/>
      <c r="O8" s="96"/>
    </row>
    <row r="9" s="15" customFormat="1" ht="14.25" spans="1:15">
      <c r="A9" s="30">
        <v>6</v>
      </c>
      <c r="B9" s="35" t="s">
        <v>105</v>
      </c>
      <c r="C9" s="35"/>
      <c r="D9" s="36"/>
      <c r="E9" s="36" t="s">
        <v>79</v>
      </c>
      <c r="F9" s="62">
        <v>186</v>
      </c>
      <c r="G9" s="35">
        <v>812</v>
      </c>
      <c r="H9" s="35">
        <f>812+100</f>
        <v>912</v>
      </c>
      <c r="I9" s="43">
        <f t="shared" si="0"/>
        <v>169632</v>
      </c>
      <c r="J9" s="62"/>
      <c r="K9" s="62"/>
      <c r="L9" s="94" t="s">
        <v>95</v>
      </c>
      <c r="M9" s="64" t="s">
        <v>96</v>
      </c>
      <c r="N9" s="93"/>
      <c r="O9" s="96"/>
    </row>
    <row r="10" s="15" customFormat="1" ht="33.95" customHeight="1" spans="1:15">
      <c r="A10" s="35" t="s">
        <v>81</v>
      </c>
      <c r="B10" s="35"/>
      <c r="C10" s="85"/>
      <c r="D10" s="36"/>
      <c r="E10" s="36"/>
      <c r="F10" s="62">
        <f>SUM(F4:F9)</f>
        <v>651</v>
      </c>
      <c r="G10" s="62"/>
      <c r="H10" s="35"/>
      <c r="I10" s="43">
        <f>SUM(I4:I9)</f>
        <v>842994</v>
      </c>
      <c r="J10" s="62"/>
      <c r="K10" s="62"/>
      <c r="L10" s="63"/>
      <c r="M10" s="33"/>
      <c r="N10" s="93"/>
      <c r="O10" s="97"/>
    </row>
    <row r="11" s="15" customFormat="1" ht="33.95" customHeight="1" spans="1:15">
      <c r="A11" s="44" t="s">
        <v>82</v>
      </c>
      <c r="B11" s="45"/>
      <c r="C11" s="45"/>
      <c r="D11" s="44"/>
      <c r="E11" s="44"/>
      <c r="F11" s="30"/>
      <c r="G11" s="30"/>
      <c r="H11" s="46"/>
      <c r="I11" s="47" t="s">
        <v>106</v>
      </c>
      <c r="J11" s="47"/>
      <c r="K11" s="47"/>
      <c r="L11" s="47"/>
      <c r="M11" s="47"/>
      <c r="N11" s="98"/>
      <c r="O11" s="85"/>
    </row>
    <row r="12" s="15" customFormat="1" ht="33.95" customHeight="1" spans="1:15">
      <c r="A12" s="30" t="s">
        <v>84</v>
      </c>
      <c r="B12" s="48"/>
      <c r="C12" s="48" t="s">
        <v>107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98"/>
      <c r="O12" s="85"/>
    </row>
    <row r="13" s="15" customFormat="1" ht="33.95" customHeight="1" spans="1:15">
      <c r="A13" s="44" t="s">
        <v>108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98"/>
      <c r="O13" s="85"/>
    </row>
    <row r="14" s="15" customFormat="1" ht="27.95" customHeight="1" spans="1:13">
      <c r="A14" s="86"/>
      <c r="B14" s="87"/>
      <c r="C14" s="87"/>
      <c r="D14" s="86"/>
      <c r="E14" s="86"/>
      <c r="F14" s="88"/>
      <c r="G14" s="88"/>
      <c r="H14" s="89"/>
      <c r="I14" s="89"/>
      <c r="J14" s="99"/>
      <c r="K14" s="74"/>
      <c r="L14" s="86"/>
      <c r="M14" s="86"/>
    </row>
    <row r="15" spans="1:13">
      <c r="A15" s="53"/>
      <c r="B15" s="54"/>
      <c r="C15" s="54"/>
      <c r="D15" s="19"/>
      <c r="E15" s="19"/>
      <c r="J15" s="74"/>
      <c r="K15" s="19"/>
      <c r="L15" s="75"/>
      <c r="M15" s="19"/>
    </row>
    <row r="16" spans="1:13">
      <c r="A16" s="53"/>
      <c r="B16" s="54"/>
      <c r="C16" s="54"/>
      <c r="D16" s="19"/>
      <c r="E16" s="19"/>
      <c r="J16" s="74"/>
      <c r="K16" s="19"/>
      <c r="L16" s="75"/>
      <c r="M16" s="19"/>
    </row>
    <row r="17" spans="1:13">
      <c r="A17" s="53"/>
      <c r="B17" s="54"/>
      <c r="C17" s="54"/>
      <c r="D17" s="19"/>
      <c r="E17" s="19"/>
      <c r="J17" s="74"/>
      <c r="K17" s="19"/>
      <c r="L17" s="75"/>
      <c r="M17" s="19"/>
    </row>
    <row r="18" spans="1:13">
      <c r="A18" s="53"/>
      <c r="B18" s="54"/>
      <c r="C18" s="54"/>
      <c r="D18" s="19"/>
      <c r="E18" s="19"/>
      <c r="J18" s="74"/>
      <c r="K18" s="19"/>
      <c r="L18" s="75"/>
      <c r="M18" s="19"/>
    </row>
    <row r="19" spans="1:13">
      <c r="A19" s="53"/>
      <c r="B19" s="54"/>
      <c r="C19" s="54"/>
      <c r="D19" s="19"/>
      <c r="E19" s="19"/>
      <c r="J19" s="74"/>
      <c r="K19" s="19"/>
      <c r="L19" s="75"/>
      <c r="M19" s="19"/>
    </row>
    <row r="20" spans="1:13">
      <c r="A20" s="53"/>
      <c r="B20" s="54"/>
      <c r="C20" s="54"/>
      <c r="D20" s="19"/>
      <c r="E20" s="19"/>
      <c r="J20" s="76"/>
      <c r="K20" s="77"/>
      <c r="L20" s="75"/>
      <c r="M20" s="19"/>
    </row>
    <row r="21" spans="1:13">
      <c r="A21" s="53"/>
      <c r="B21" s="54"/>
      <c r="C21" s="54"/>
      <c r="D21" s="19"/>
      <c r="E21" s="19"/>
      <c r="J21" s="78"/>
      <c r="K21" s="53"/>
      <c r="L21" s="75"/>
      <c r="M21" s="19"/>
    </row>
    <row r="22" ht="14.25" spans="1:13">
      <c r="A22" s="53"/>
      <c r="B22" s="54"/>
      <c r="C22" s="54"/>
      <c r="D22" s="19"/>
      <c r="E22" s="19"/>
      <c r="J22" s="100"/>
      <c r="K22" s="101"/>
      <c r="L22" s="75"/>
      <c r="M22" s="19"/>
    </row>
    <row r="23" spans="1:13">
      <c r="A23" s="53"/>
      <c r="B23" s="54"/>
      <c r="C23" s="54"/>
      <c r="D23" s="19"/>
      <c r="E23" s="19"/>
      <c r="J23" s="81"/>
      <c r="K23" s="82"/>
      <c r="L23" s="75"/>
      <c r="M23" s="19"/>
    </row>
    <row r="24" spans="1:13">
      <c r="A24" s="53"/>
      <c r="B24" s="54"/>
      <c r="C24" s="54"/>
      <c r="D24" s="19"/>
      <c r="E24" s="19"/>
      <c r="L24" s="75"/>
      <c r="M24" s="19"/>
    </row>
    <row r="25" spans="1:13">
      <c r="A25" s="53"/>
      <c r="B25" s="54"/>
      <c r="C25" s="54"/>
      <c r="D25" s="19"/>
      <c r="E25" s="19"/>
      <c r="L25" s="75"/>
      <c r="M25" s="19"/>
    </row>
    <row r="26" spans="1:13">
      <c r="A26" s="53"/>
      <c r="B26" s="54"/>
      <c r="C26" s="54"/>
      <c r="D26" s="19"/>
      <c r="E26" s="19"/>
      <c r="L26" s="75"/>
      <c r="M26" s="19"/>
    </row>
    <row r="27" spans="1:13">
      <c r="A27" s="53"/>
      <c r="B27" s="54"/>
      <c r="C27" s="54"/>
      <c r="D27" s="19"/>
      <c r="E27" s="19"/>
      <c r="L27" s="75"/>
      <c r="M27" s="19"/>
    </row>
    <row r="28" spans="1:13">
      <c r="A28" s="53"/>
      <c r="B28" s="54"/>
      <c r="C28" s="54"/>
      <c r="D28" s="19"/>
      <c r="E28" s="19"/>
      <c r="L28" s="75"/>
      <c r="M28" s="19"/>
    </row>
    <row r="29" spans="1:13">
      <c r="A29" s="53"/>
      <c r="B29" s="54"/>
      <c r="C29" s="54"/>
      <c r="D29" s="19"/>
      <c r="E29" s="19"/>
      <c r="L29" s="75"/>
      <c r="M29" s="19"/>
    </row>
    <row r="30" spans="1:13">
      <c r="A30" s="53"/>
      <c r="B30" s="54"/>
      <c r="C30" s="54"/>
      <c r="D30" s="19"/>
      <c r="E30" s="19"/>
      <c r="L30" s="75"/>
      <c r="M30" s="19"/>
    </row>
    <row r="31" spans="1:13">
      <c r="A31" s="53"/>
      <c r="B31" s="54"/>
      <c r="C31" s="54"/>
      <c r="D31" s="19"/>
      <c r="E31" s="19"/>
      <c r="L31" s="75"/>
      <c r="M31" s="19"/>
    </row>
    <row r="32" spans="1:13">
      <c r="A32" s="53"/>
      <c r="B32" s="54"/>
      <c r="C32" s="54"/>
      <c r="D32" s="19"/>
      <c r="E32" s="19"/>
      <c r="L32" s="75"/>
      <c r="M32" s="19"/>
    </row>
    <row r="33" spans="1:13">
      <c r="A33" s="53"/>
      <c r="B33" s="54"/>
      <c r="C33" s="54"/>
      <c r="D33" s="19"/>
      <c r="E33" s="19"/>
      <c r="L33" s="75"/>
      <c r="M33" s="19"/>
    </row>
    <row r="34" spans="1:13">
      <c r="A34" s="53"/>
      <c r="B34" s="54"/>
      <c r="C34" s="54"/>
      <c r="D34" s="19"/>
      <c r="E34" s="19"/>
      <c r="L34" s="75"/>
      <c r="M34" s="19"/>
    </row>
    <row r="35" spans="1:13">
      <c r="A35" s="53"/>
      <c r="B35" s="54"/>
      <c r="C35" s="54"/>
      <c r="D35" s="19"/>
      <c r="E35" s="19"/>
      <c r="L35" s="75"/>
      <c r="M35" s="19"/>
    </row>
    <row r="36" spans="1:13">
      <c r="A36" s="53"/>
      <c r="B36" s="54"/>
      <c r="C36" s="54"/>
      <c r="D36" s="19"/>
      <c r="E36" s="19"/>
      <c r="L36" s="75"/>
      <c r="M36" s="19"/>
    </row>
    <row r="37" spans="1:13">
      <c r="A37" s="53"/>
      <c r="B37" s="54"/>
      <c r="C37" s="54"/>
      <c r="D37" s="19"/>
      <c r="E37" s="19"/>
      <c r="L37" s="75"/>
      <c r="M37" s="19"/>
    </row>
    <row r="38" spans="1:13">
      <c r="A38" s="53"/>
      <c r="B38" s="54"/>
      <c r="C38" s="54"/>
      <c r="D38" s="19"/>
      <c r="E38" s="19"/>
      <c r="L38" s="75"/>
      <c r="M38" s="19"/>
    </row>
    <row r="39" spans="1:13">
      <c r="A39" s="53"/>
      <c r="B39" s="54"/>
      <c r="C39" s="54"/>
      <c r="D39" s="19"/>
      <c r="E39" s="19"/>
      <c r="L39" s="75"/>
      <c r="M39" s="19"/>
    </row>
    <row r="40" spans="1:13">
      <c r="A40" s="53"/>
      <c r="B40" s="54"/>
      <c r="C40" s="54"/>
      <c r="D40" s="19"/>
      <c r="E40" s="19"/>
      <c r="L40" s="75"/>
      <c r="M40" s="19"/>
    </row>
    <row r="41" spans="1:13">
      <c r="A41" s="53"/>
      <c r="B41" s="54"/>
      <c r="C41" s="54"/>
      <c r="D41" s="19"/>
      <c r="E41" s="19"/>
      <c r="L41" s="75"/>
      <c r="M41" s="19"/>
    </row>
    <row r="42" spans="1:13">
      <c r="A42" s="53"/>
      <c r="B42" s="54"/>
      <c r="C42" s="54"/>
      <c r="D42" s="19"/>
      <c r="E42" s="19"/>
      <c r="L42" s="75"/>
      <c r="M42" s="19"/>
    </row>
    <row r="43" spans="1:13">
      <c r="A43" s="53"/>
      <c r="B43" s="54"/>
      <c r="C43" s="54"/>
      <c r="D43" s="19"/>
      <c r="E43" s="19"/>
      <c r="L43" s="75"/>
      <c r="M43" s="19"/>
    </row>
    <row r="44" spans="1:13">
      <c r="A44" s="53"/>
      <c r="B44" s="54"/>
      <c r="C44" s="54"/>
      <c r="D44" s="19"/>
      <c r="E44" s="19"/>
      <c r="L44" s="75"/>
      <c r="M44" s="19"/>
    </row>
    <row r="45" spans="1:13">
      <c r="A45" s="53"/>
      <c r="B45" s="54"/>
      <c r="C45" s="54"/>
      <c r="D45" s="19"/>
      <c r="E45" s="19"/>
      <c r="L45" s="75"/>
      <c r="M45" s="19"/>
    </row>
    <row r="46" spans="1:13">
      <c r="A46" s="53"/>
      <c r="B46" s="54"/>
      <c r="C46" s="54"/>
      <c r="D46" s="19"/>
      <c r="E46" s="19"/>
      <c r="L46" s="75"/>
      <c r="M46" s="19"/>
    </row>
    <row r="47" spans="1:13">
      <c r="A47" s="53"/>
      <c r="B47" s="54"/>
      <c r="C47" s="54"/>
      <c r="D47" s="19"/>
      <c r="E47" s="19"/>
      <c r="L47" s="75"/>
      <c r="M47" s="19"/>
    </row>
    <row r="48" spans="1:13">
      <c r="A48" s="53"/>
      <c r="B48" s="54"/>
      <c r="C48" s="54"/>
      <c r="D48" s="19"/>
      <c r="E48" s="19"/>
      <c r="L48" s="75"/>
      <c r="M48" s="19"/>
    </row>
    <row r="49" spans="1:13">
      <c r="A49" s="53"/>
      <c r="B49" s="54"/>
      <c r="C49" s="54"/>
      <c r="D49" s="19"/>
      <c r="E49" s="19"/>
      <c r="L49" s="75"/>
      <c r="M49" s="19"/>
    </row>
    <row r="50" spans="1:13">
      <c r="A50" s="53"/>
      <c r="B50" s="54"/>
      <c r="C50" s="54"/>
      <c r="D50" s="19"/>
      <c r="E50" s="19"/>
      <c r="L50" s="75"/>
      <c r="M50" s="19"/>
    </row>
    <row r="51" spans="1:13">
      <c r="A51" s="53"/>
      <c r="B51" s="54"/>
      <c r="C51" s="54"/>
      <c r="D51" s="19"/>
      <c r="E51" s="19"/>
      <c r="L51" s="75"/>
      <c r="M51" s="19"/>
    </row>
    <row r="52" spans="1:13">
      <c r="A52" s="53"/>
      <c r="B52" s="54"/>
      <c r="C52" s="54"/>
      <c r="D52" s="19"/>
      <c r="E52" s="19"/>
      <c r="L52" s="75"/>
      <c r="M52" s="19"/>
    </row>
    <row r="53" spans="1:13">
      <c r="A53" s="53"/>
      <c r="B53" s="54"/>
      <c r="C53" s="54"/>
      <c r="D53" s="19"/>
      <c r="E53" s="19"/>
      <c r="L53" s="75"/>
      <c r="M53" s="19"/>
    </row>
    <row r="54" spans="1:13">
      <c r="A54" s="53"/>
      <c r="B54" s="54"/>
      <c r="C54" s="54"/>
      <c r="D54" s="19"/>
      <c r="E54" s="19"/>
      <c r="L54" s="75"/>
      <c r="M54" s="19"/>
    </row>
    <row r="55" spans="1:13">
      <c r="A55" s="53"/>
      <c r="B55" s="54"/>
      <c r="C55" s="54"/>
      <c r="D55" s="19"/>
      <c r="E55" s="19"/>
      <c r="L55" s="75"/>
      <c r="M55" s="19"/>
    </row>
    <row r="56" spans="1:13">
      <c r="A56" s="53"/>
      <c r="B56" s="54"/>
      <c r="C56" s="54"/>
      <c r="D56" s="19"/>
      <c r="E56" s="19"/>
      <c r="L56" s="75"/>
      <c r="M56" s="19"/>
    </row>
    <row r="57" spans="1:13">
      <c r="A57" s="53"/>
      <c r="B57" s="54"/>
      <c r="C57" s="54"/>
      <c r="D57" s="19"/>
      <c r="E57" s="19"/>
      <c r="L57" s="75"/>
      <c r="M57" s="19"/>
    </row>
    <row r="58" spans="1:13">
      <c r="A58" s="53"/>
      <c r="B58" s="54"/>
      <c r="C58" s="54"/>
      <c r="D58" s="19"/>
      <c r="E58" s="19"/>
      <c r="L58" s="75"/>
      <c r="M58" s="19"/>
    </row>
    <row r="59" spans="1:13">
      <c r="A59" s="53"/>
      <c r="B59" s="54"/>
      <c r="C59" s="54"/>
      <c r="D59" s="19"/>
      <c r="E59" s="19"/>
      <c r="L59" s="75"/>
      <c r="M59" s="19"/>
    </row>
    <row r="60" spans="13:13">
      <c r="M60" s="19"/>
    </row>
    <row r="61" spans="13:13">
      <c r="M61" s="19"/>
    </row>
  </sheetData>
  <mergeCells count="10">
    <mergeCell ref="A1:M1"/>
    <mergeCell ref="A2:F2"/>
    <mergeCell ref="H2:I2"/>
    <mergeCell ref="A11:H11"/>
    <mergeCell ref="A12:B12"/>
    <mergeCell ref="C12:M12"/>
    <mergeCell ref="A13:M13"/>
    <mergeCell ref="A14:M14"/>
    <mergeCell ref="N4:N10"/>
    <mergeCell ref="O4:O10"/>
  </mergeCells>
  <pageMargins left="0.7" right="0.7" top="0.75" bottom="0.75" header="0.3" footer="0.3"/>
  <pageSetup paperSize="9" scale="7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selection activeCell="M4" sqref="M4:M88"/>
    </sheetView>
  </sheetViews>
  <sheetFormatPr defaultColWidth="9" defaultRowHeight="13.5"/>
  <cols>
    <col min="1" max="1" width="7.125" style="16" customWidth="1"/>
    <col min="2" max="2" width="18.75" style="17" customWidth="1"/>
    <col min="3" max="3" width="13.75" style="17" customWidth="1"/>
    <col min="4" max="4" width="6.625" style="18" customWidth="1"/>
    <col min="5" max="5" width="8.125" style="19" customWidth="1"/>
    <col min="6" max="6" width="12" style="19" customWidth="1"/>
    <col min="7" max="7" width="11.375" style="20" customWidth="1"/>
    <col min="8" max="8" width="14.875" style="20" customWidth="1"/>
    <col min="9" max="9" width="10.75" style="18" customWidth="1"/>
    <col min="10" max="10" width="11.75" style="18" customWidth="1"/>
    <col min="11" max="11" width="18.25" style="21" customWidth="1"/>
    <col min="12" max="12" width="15.875" style="18" customWidth="1"/>
    <col min="13" max="13" width="15.125" style="18" customWidth="1"/>
    <col min="14" max="16384" width="9" style="18"/>
  </cols>
  <sheetData>
    <row r="1" s="13" customFormat="1" ht="27" customHeight="1" spans="1:12">
      <c r="A1" s="22" t="s">
        <v>109</v>
      </c>
      <c r="B1" s="23"/>
      <c r="C1" s="23"/>
      <c r="D1" s="24"/>
      <c r="E1" s="24"/>
      <c r="F1" s="24"/>
      <c r="G1" s="25"/>
      <c r="H1" s="25"/>
      <c r="I1" s="55"/>
      <c r="J1" s="55"/>
      <c r="K1" s="24"/>
      <c r="L1" s="24"/>
    </row>
    <row r="2" s="14" customFormat="1" ht="27" customHeight="1" spans="1:13">
      <c r="A2" s="26" t="s">
        <v>110</v>
      </c>
      <c r="B2" s="27"/>
      <c r="C2" s="27"/>
      <c r="D2" s="26"/>
      <c r="E2" s="28"/>
      <c r="F2" s="28"/>
      <c r="G2" s="29" t="s">
        <v>111</v>
      </c>
      <c r="H2" s="29"/>
      <c r="I2" s="56"/>
      <c r="J2" s="57"/>
      <c r="K2" s="58" t="s">
        <v>112</v>
      </c>
      <c r="L2" s="59" t="s">
        <v>113</v>
      </c>
      <c r="M2" s="60" t="s">
        <v>5</v>
      </c>
    </row>
    <row r="3" s="15" customFormat="1" ht="42.95" customHeight="1" spans="1:13">
      <c r="A3" s="30" t="s">
        <v>6</v>
      </c>
      <c r="B3" s="31" t="s">
        <v>114</v>
      </c>
      <c r="C3" s="32" t="s">
        <v>8</v>
      </c>
      <c r="D3" s="33" t="s">
        <v>10</v>
      </c>
      <c r="E3" s="33" t="s">
        <v>11</v>
      </c>
      <c r="F3" s="32" t="s">
        <v>12</v>
      </c>
      <c r="G3" s="34" t="s">
        <v>115</v>
      </c>
      <c r="H3" s="34" t="s">
        <v>14</v>
      </c>
      <c r="I3" s="34" t="s">
        <v>15</v>
      </c>
      <c r="J3" s="34" t="s">
        <v>92</v>
      </c>
      <c r="K3" s="61" t="s">
        <v>16</v>
      </c>
      <c r="L3" s="33" t="s">
        <v>17</v>
      </c>
      <c r="M3" s="32" t="s">
        <v>18</v>
      </c>
    </row>
    <row r="4" s="15" customFormat="1" ht="42.95" customHeight="1" spans="1:13">
      <c r="A4" s="30">
        <v>1</v>
      </c>
      <c r="B4" s="35"/>
      <c r="C4" s="35"/>
      <c r="D4" s="36"/>
      <c r="E4" s="37"/>
      <c r="F4" s="37"/>
      <c r="G4" s="37"/>
      <c r="H4" s="38">
        <f>E4*G4</f>
        <v>0</v>
      </c>
      <c r="I4" s="62"/>
      <c r="J4" s="62"/>
      <c r="K4" s="63"/>
      <c r="L4" s="64"/>
      <c r="M4" s="32"/>
    </row>
    <row r="5" s="15" customFormat="1" ht="42.95" customHeight="1" spans="1:13">
      <c r="A5" s="30">
        <v>2</v>
      </c>
      <c r="B5" s="35"/>
      <c r="C5" s="35"/>
      <c r="D5" s="36"/>
      <c r="E5" s="37"/>
      <c r="F5" s="37"/>
      <c r="G5" s="37"/>
      <c r="H5" s="38">
        <f>E5*G5</f>
        <v>0</v>
      </c>
      <c r="I5" s="62"/>
      <c r="J5" s="62"/>
      <c r="K5" s="63"/>
      <c r="L5" s="64"/>
      <c r="M5" s="32"/>
    </row>
    <row r="6" s="15" customFormat="1" ht="33.95" customHeight="1" spans="1:13">
      <c r="A6" s="39" t="s">
        <v>81</v>
      </c>
      <c r="B6" s="40"/>
      <c r="C6" s="40"/>
      <c r="D6" s="41"/>
      <c r="E6" s="41"/>
      <c r="F6" s="41"/>
      <c r="G6" s="42"/>
      <c r="H6" s="43">
        <f>SUM(H4:H5)</f>
        <v>0</v>
      </c>
      <c r="I6" s="65"/>
      <c r="J6" s="65"/>
      <c r="K6" s="66"/>
      <c r="L6" s="67"/>
      <c r="M6" s="32"/>
    </row>
    <row r="7" s="15" customFormat="1" ht="33.95" customHeight="1" spans="1:13">
      <c r="A7" s="44" t="s">
        <v>116</v>
      </c>
      <c r="B7" s="45"/>
      <c r="C7" s="45"/>
      <c r="D7" s="44"/>
      <c r="E7" s="30"/>
      <c r="F7" s="30"/>
      <c r="G7" s="46"/>
      <c r="H7" s="47" t="s">
        <v>117</v>
      </c>
      <c r="I7" s="47"/>
      <c r="J7" s="47"/>
      <c r="K7" s="68"/>
      <c r="L7" s="69"/>
      <c r="M7" s="47"/>
    </row>
    <row r="8" s="15" customFormat="1" ht="33.95" customHeight="1" spans="1:13">
      <c r="A8" s="30" t="s">
        <v>84</v>
      </c>
      <c r="B8" s="48"/>
      <c r="C8" s="49"/>
      <c r="D8" s="50"/>
      <c r="E8" s="50"/>
      <c r="F8" s="50"/>
      <c r="G8" s="50"/>
      <c r="H8" s="50"/>
      <c r="I8" s="50"/>
      <c r="J8" s="50"/>
      <c r="K8" s="50"/>
      <c r="L8" s="70"/>
      <c r="M8" s="71"/>
    </row>
    <row r="9" s="15" customFormat="1" ht="33.95" customHeight="1" spans="1:13">
      <c r="A9" s="51" t="s">
        <v>118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72"/>
      <c r="M9" s="73"/>
    </row>
    <row r="10" spans="1:12">
      <c r="A10" s="53"/>
      <c r="B10" s="54"/>
      <c r="C10" s="54"/>
      <c r="D10" s="19"/>
      <c r="I10" s="74"/>
      <c r="J10" s="19"/>
      <c r="K10" s="75"/>
      <c r="L10" s="19"/>
    </row>
    <row r="11" spans="1:12">
      <c r="A11" s="53"/>
      <c r="B11" s="54"/>
      <c r="C11" s="54"/>
      <c r="D11" s="19"/>
      <c r="I11" s="74"/>
      <c r="J11" s="19"/>
      <c r="K11" s="75"/>
      <c r="L11" s="19"/>
    </row>
    <row r="12" spans="1:12">
      <c r="A12" s="53"/>
      <c r="B12" s="54"/>
      <c r="C12" s="54"/>
      <c r="D12" s="19"/>
      <c r="I12" s="74"/>
      <c r="J12" s="19"/>
      <c r="K12" s="75"/>
      <c r="L12" s="19"/>
    </row>
    <row r="13" spans="1:12">
      <c r="A13" s="53"/>
      <c r="B13" s="54"/>
      <c r="C13" s="54"/>
      <c r="D13" s="19"/>
      <c r="I13" s="74"/>
      <c r="J13" s="19"/>
      <c r="K13" s="75"/>
      <c r="L13" s="19"/>
    </row>
    <row r="14" spans="1:12">
      <c r="A14" s="53"/>
      <c r="B14" s="54"/>
      <c r="C14" s="54"/>
      <c r="D14" s="19"/>
      <c r="I14" s="74"/>
      <c r="J14" s="19"/>
      <c r="K14" s="75"/>
      <c r="L14" s="19"/>
    </row>
    <row r="15" spans="1:12">
      <c r="A15" s="53"/>
      <c r="B15" s="54"/>
      <c r="C15" s="54"/>
      <c r="D15" s="19"/>
      <c r="I15" s="76"/>
      <c r="J15" s="77"/>
      <c r="K15" s="75"/>
      <c r="L15" s="19"/>
    </row>
    <row r="16" spans="1:12">
      <c r="A16" s="53"/>
      <c r="B16" s="54"/>
      <c r="C16" s="54"/>
      <c r="D16" s="19"/>
      <c r="I16" s="78"/>
      <c r="J16" s="53"/>
      <c r="K16" s="75"/>
      <c r="L16" s="19"/>
    </row>
    <row r="17" ht="14.25" spans="1:12">
      <c r="A17" s="53"/>
      <c r="B17" s="54"/>
      <c r="C17" s="54"/>
      <c r="D17" s="19"/>
      <c r="I17" s="79"/>
      <c r="J17" s="80"/>
      <c r="K17" s="75"/>
      <c r="L17" s="19"/>
    </row>
    <row r="18" spans="1:12">
      <c r="A18" s="53"/>
      <c r="B18" s="54"/>
      <c r="C18" s="54"/>
      <c r="D18" s="19"/>
      <c r="I18" s="81"/>
      <c r="J18" s="82"/>
      <c r="K18" s="75"/>
      <c r="L18" s="19"/>
    </row>
    <row r="19" spans="1:12">
      <c r="A19" s="53"/>
      <c r="B19" s="54"/>
      <c r="C19" s="54"/>
      <c r="D19" s="19"/>
      <c r="K19" s="75"/>
      <c r="L19" s="19"/>
    </row>
    <row r="20" spans="1:12">
      <c r="A20" s="53"/>
      <c r="B20" s="54"/>
      <c r="C20" s="54"/>
      <c r="D20" s="19"/>
      <c r="K20" s="75"/>
      <c r="L20" s="19"/>
    </row>
    <row r="21" spans="1:12">
      <c r="A21" s="53"/>
      <c r="B21" s="54"/>
      <c r="C21" s="54"/>
      <c r="D21" s="19"/>
      <c r="K21" s="75"/>
      <c r="L21" s="19"/>
    </row>
    <row r="22" spans="1:12">
      <c r="A22" s="53"/>
      <c r="B22" s="54"/>
      <c r="C22" s="54"/>
      <c r="D22" s="19"/>
      <c r="K22" s="75"/>
      <c r="L22" s="19"/>
    </row>
    <row r="23" spans="1:12">
      <c r="A23" s="53"/>
      <c r="B23" s="54"/>
      <c r="C23" s="54"/>
      <c r="D23" s="19"/>
      <c r="K23" s="75"/>
      <c r="L23" s="19"/>
    </row>
    <row r="24" spans="1:12">
      <c r="A24" s="53"/>
      <c r="B24" s="54"/>
      <c r="C24" s="54"/>
      <c r="D24" s="19"/>
      <c r="K24" s="75"/>
      <c r="L24" s="19"/>
    </row>
    <row r="25" spans="1:12">
      <c r="A25" s="53"/>
      <c r="B25" s="54"/>
      <c r="C25" s="54"/>
      <c r="D25" s="19"/>
      <c r="K25" s="75"/>
      <c r="L25" s="19"/>
    </row>
    <row r="26" spans="1:12">
      <c r="A26" s="53"/>
      <c r="B26" s="54"/>
      <c r="C26" s="54"/>
      <c r="D26" s="19"/>
      <c r="K26" s="75"/>
      <c r="L26" s="19"/>
    </row>
    <row r="27" spans="1:12">
      <c r="A27" s="53"/>
      <c r="B27" s="54"/>
      <c r="C27" s="54"/>
      <c r="D27" s="19"/>
      <c r="K27" s="75"/>
      <c r="L27" s="19"/>
    </row>
    <row r="28" spans="1:12">
      <c r="A28" s="53"/>
      <c r="B28" s="54"/>
      <c r="C28" s="54"/>
      <c r="D28" s="19"/>
      <c r="K28" s="75"/>
      <c r="L28" s="19"/>
    </row>
    <row r="29" spans="1:12">
      <c r="A29" s="53"/>
      <c r="B29" s="54"/>
      <c r="C29" s="54"/>
      <c r="D29" s="19"/>
      <c r="K29" s="75"/>
      <c r="L29" s="19"/>
    </row>
    <row r="30" spans="1:12">
      <c r="A30" s="53"/>
      <c r="B30" s="54"/>
      <c r="C30" s="54"/>
      <c r="D30" s="19"/>
      <c r="K30" s="75"/>
      <c r="L30" s="19"/>
    </row>
    <row r="31" spans="1:12">
      <c r="A31" s="53"/>
      <c r="B31" s="54"/>
      <c r="C31" s="54"/>
      <c r="D31" s="19"/>
      <c r="K31" s="75"/>
      <c r="L31" s="19"/>
    </row>
    <row r="32" spans="1:12">
      <c r="A32" s="53"/>
      <c r="B32" s="54"/>
      <c r="C32" s="54"/>
      <c r="D32" s="19"/>
      <c r="K32" s="75"/>
      <c r="L32" s="19"/>
    </row>
    <row r="33" spans="1:12">
      <c r="A33" s="53"/>
      <c r="B33" s="54"/>
      <c r="C33" s="54"/>
      <c r="D33" s="19"/>
      <c r="K33" s="75"/>
      <c r="L33" s="19"/>
    </row>
    <row r="34" spans="1:12">
      <c r="A34" s="53"/>
      <c r="B34" s="54"/>
      <c r="C34" s="54"/>
      <c r="D34" s="19"/>
      <c r="K34" s="75"/>
      <c r="L34" s="19"/>
    </row>
    <row r="35" spans="1:12">
      <c r="A35" s="53"/>
      <c r="B35" s="54"/>
      <c r="C35" s="54"/>
      <c r="D35" s="19"/>
      <c r="K35" s="75"/>
      <c r="L35" s="19"/>
    </row>
    <row r="36" spans="1:12">
      <c r="A36" s="53"/>
      <c r="B36" s="54"/>
      <c r="C36" s="54"/>
      <c r="D36" s="19"/>
      <c r="K36" s="75"/>
      <c r="L36" s="19"/>
    </row>
    <row r="37" spans="1:12">
      <c r="A37" s="53"/>
      <c r="B37" s="54"/>
      <c r="C37" s="54"/>
      <c r="D37" s="19"/>
      <c r="K37" s="75"/>
      <c r="L37" s="19"/>
    </row>
    <row r="38" spans="1:12">
      <c r="A38" s="53"/>
      <c r="B38" s="54"/>
      <c r="C38" s="54"/>
      <c r="D38" s="19"/>
      <c r="K38" s="75"/>
      <c r="L38" s="19"/>
    </row>
    <row r="39" spans="1:12">
      <c r="A39" s="53"/>
      <c r="B39" s="54"/>
      <c r="C39" s="54"/>
      <c r="D39" s="19"/>
      <c r="K39" s="75"/>
      <c r="L39" s="19"/>
    </row>
    <row r="40" spans="1:12">
      <c r="A40" s="53"/>
      <c r="B40" s="54"/>
      <c r="C40" s="54"/>
      <c r="D40" s="19"/>
      <c r="K40" s="75"/>
      <c r="L40" s="19"/>
    </row>
    <row r="41" spans="1:12">
      <c r="A41" s="53"/>
      <c r="B41" s="54"/>
      <c r="C41" s="54"/>
      <c r="D41" s="19"/>
      <c r="K41" s="75"/>
      <c r="L41" s="19"/>
    </row>
    <row r="42" spans="1:12">
      <c r="A42" s="53"/>
      <c r="B42" s="54"/>
      <c r="C42" s="54"/>
      <c r="D42" s="19"/>
      <c r="K42" s="75"/>
      <c r="L42" s="19"/>
    </row>
    <row r="43" spans="1:12">
      <c r="A43" s="53"/>
      <c r="B43" s="54"/>
      <c r="C43" s="54"/>
      <c r="D43" s="19"/>
      <c r="K43" s="75"/>
      <c r="L43" s="19"/>
    </row>
    <row r="44" spans="1:12">
      <c r="A44" s="53"/>
      <c r="B44" s="54"/>
      <c r="C44" s="54"/>
      <c r="D44" s="19"/>
      <c r="K44" s="75"/>
      <c r="L44" s="19"/>
    </row>
    <row r="45" spans="1:12">
      <c r="A45" s="53"/>
      <c r="B45" s="54"/>
      <c r="C45" s="54"/>
      <c r="D45" s="19"/>
      <c r="K45" s="75"/>
      <c r="L45" s="19"/>
    </row>
    <row r="46" spans="1:12">
      <c r="A46" s="53"/>
      <c r="B46" s="54"/>
      <c r="C46" s="54"/>
      <c r="D46" s="19"/>
      <c r="K46" s="75"/>
      <c r="L46" s="19"/>
    </row>
    <row r="47" spans="1:12">
      <c r="A47" s="53"/>
      <c r="B47" s="54"/>
      <c r="C47" s="54"/>
      <c r="D47" s="19"/>
      <c r="K47" s="75"/>
      <c r="L47" s="19"/>
    </row>
    <row r="48" spans="1:12">
      <c r="A48" s="53"/>
      <c r="B48" s="54"/>
      <c r="C48" s="54"/>
      <c r="D48" s="19"/>
      <c r="K48" s="75"/>
      <c r="L48" s="19"/>
    </row>
    <row r="49" spans="1:12">
      <c r="A49" s="53"/>
      <c r="B49" s="54"/>
      <c r="C49" s="54"/>
      <c r="D49" s="19"/>
      <c r="K49" s="75"/>
      <c r="L49" s="19"/>
    </row>
    <row r="50" spans="1:12">
      <c r="A50" s="53"/>
      <c r="B50" s="54"/>
      <c r="C50" s="54"/>
      <c r="D50" s="19"/>
      <c r="K50" s="75"/>
      <c r="L50" s="19"/>
    </row>
    <row r="51" spans="1:12">
      <c r="A51" s="53"/>
      <c r="B51" s="54"/>
      <c r="C51" s="54"/>
      <c r="D51" s="19"/>
      <c r="K51" s="75"/>
      <c r="L51" s="19"/>
    </row>
    <row r="52" spans="1:12">
      <c r="A52" s="53"/>
      <c r="B52" s="54"/>
      <c r="C52" s="54"/>
      <c r="D52" s="19"/>
      <c r="K52" s="75"/>
      <c r="L52" s="19"/>
    </row>
    <row r="53" spans="1:12">
      <c r="A53" s="53"/>
      <c r="B53" s="54"/>
      <c r="C53" s="54"/>
      <c r="D53" s="19"/>
      <c r="K53" s="75"/>
      <c r="L53" s="19"/>
    </row>
    <row r="54" spans="1:12">
      <c r="A54" s="53"/>
      <c r="B54" s="54"/>
      <c r="C54" s="54"/>
      <c r="D54" s="19"/>
      <c r="K54" s="75"/>
      <c r="L54" s="19"/>
    </row>
    <row r="55" spans="12:12">
      <c r="L55" s="19"/>
    </row>
    <row r="56" spans="12:12">
      <c r="L56" s="19"/>
    </row>
  </sheetData>
  <mergeCells count="9">
    <mergeCell ref="A1:L1"/>
    <mergeCell ref="A2:E2"/>
    <mergeCell ref="G2:H2"/>
    <mergeCell ref="A6:G6"/>
    <mergeCell ref="A7:G7"/>
    <mergeCell ref="A8:B8"/>
    <mergeCell ref="C8:L8"/>
    <mergeCell ref="A9:L9"/>
    <mergeCell ref="M4:M6"/>
  </mergeCells>
  <pageMargins left="0.7" right="0.7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E11" sqref="E11"/>
    </sheetView>
  </sheetViews>
  <sheetFormatPr defaultColWidth="9" defaultRowHeight="24" customHeight="1" outlineLevelCol="6"/>
  <cols>
    <col min="1" max="1" width="7.13333333333333" style="1" customWidth="1"/>
    <col min="2" max="2" width="17.625" style="2" customWidth="1"/>
    <col min="3" max="3" width="12.5" style="2" customWidth="1"/>
    <col min="4" max="4" width="8.75" style="1" customWidth="1"/>
    <col min="5" max="5" width="8.875" style="1" customWidth="1"/>
    <col min="6" max="6" width="15" style="1" customWidth="1"/>
    <col min="7" max="7" width="18.25" style="1" customWidth="1"/>
    <col min="8" max="8" width="11.5" style="1" customWidth="1"/>
    <col min="9" max="16384" width="9" style="1"/>
  </cols>
  <sheetData>
    <row r="1" s="1" customFormat="1" ht="29" customHeight="1" spans="1:7">
      <c r="A1" s="3" t="s">
        <v>0</v>
      </c>
      <c r="B1" s="4"/>
      <c r="C1" s="4"/>
      <c r="D1" s="5"/>
      <c r="E1" s="5"/>
      <c r="F1" s="5"/>
      <c r="G1" s="5"/>
    </row>
    <row r="2" s="1" customFormat="1" ht="32" customHeight="1" spans="1:5">
      <c r="A2" s="2" t="s">
        <v>1</v>
      </c>
      <c r="B2" s="2"/>
      <c r="C2" s="2"/>
      <c r="D2" s="2"/>
      <c r="E2" s="2"/>
    </row>
    <row r="3" s="1" customFormat="1" ht="47" customHeight="1" spans="1:7">
      <c r="A3" s="6" t="s">
        <v>6</v>
      </c>
      <c r="B3" s="7" t="s">
        <v>7</v>
      </c>
      <c r="C3" s="8" t="s">
        <v>8</v>
      </c>
      <c r="D3" s="6" t="s">
        <v>10</v>
      </c>
      <c r="E3" s="6" t="s">
        <v>11</v>
      </c>
      <c r="F3" s="8" t="s">
        <v>119</v>
      </c>
      <c r="G3" s="8" t="s">
        <v>120</v>
      </c>
    </row>
    <row r="4" s="1" customFormat="1" ht="47" customHeight="1" spans="1:7">
      <c r="A4" s="6">
        <v>1</v>
      </c>
      <c r="B4" s="7" t="s">
        <v>121</v>
      </c>
      <c r="C4" s="9" t="s">
        <v>122</v>
      </c>
      <c r="D4" s="6" t="s">
        <v>123</v>
      </c>
      <c r="E4" s="6">
        <v>600</v>
      </c>
      <c r="F4" s="10">
        <v>249.7</v>
      </c>
      <c r="G4" s="8">
        <f>F4*E4</f>
        <v>149820</v>
      </c>
    </row>
    <row r="5" s="1" customFormat="1" ht="31" customHeight="1" spans="1:7">
      <c r="A5" s="6">
        <v>2</v>
      </c>
      <c r="B5" s="7" t="s">
        <v>121</v>
      </c>
      <c r="C5" s="9" t="s">
        <v>124</v>
      </c>
      <c r="D5" s="6" t="s">
        <v>123</v>
      </c>
      <c r="E5" s="6">
        <v>500</v>
      </c>
      <c r="F5" s="11">
        <v>254.7</v>
      </c>
      <c r="G5" s="8">
        <f>F5*E5</f>
        <v>127350</v>
      </c>
    </row>
    <row r="6" s="1" customFormat="1" ht="31" customHeight="1" spans="1:7">
      <c r="A6" s="6">
        <v>3</v>
      </c>
      <c r="B6" s="7" t="s">
        <v>121</v>
      </c>
      <c r="C6" s="9" t="s">
        <v>125</v>
      </c>
      <c r="D6" s="6" t="s">
        <v>123</v>
      </c>
      <c r="E6" s="6">
        <v>400</v>
      </c>
      <c r="F6" s="11">
        <v>264.7</v>
      </c>
      <c r="G6" s="8">
        <f>F6*E6</f>
        <v>105880</v>
      </c>
    </row>
    <row r="7" s="1" customFormat="1" customHeight="1" spans="1:7">
      <c r="A7" s="6" t="s">
        <v>81</v>
      </c>
      <c r="B7" s="8"/>
      <c r="C7" s="8"/>
      <c r="D7" s="6"/>
      <c r="E7" s="6"/>
      <c r="F7" s="6"/>
      <c r="G7" s="12">
        <f>SUM(G4:G6)</f>
        <v>383050</v>
      </c>
    </row>
    <row r="8" s="1" customFormat="1" customHeight="1" spans="1:7">
      <c r="A8" s="1" t="s">
        <v>126</v>
      </c>
      <c r="B8" s="2"/>
      <c r="C8" s="2"/>
      <c r="G8" s="1" t="s">
        <v>127</v>
      </c>
    </row>
    <row r="9" s="1" customFormat="1" customHeight="1" spans="2:3">
      <c r="B9" s="2"/>
      <c r="C9" s="2"/>
    </row>
  </sheetData>
  <mergeCells count="6">
    <mergeCell ref="A1:G1"/>
    <mergeCell ref="A2:E2"/>
    <mergeCell ref="F2:G2"/>
    <mergeCell ref="A7:F7"/>
    <mergeCell ref="A8:F8"/>
    <mergeCell ref="A9:G9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材料设备 (2)</vt:lpstr>
      <vt:lpstr>材料设备</vt:lpstr>
      <vt:lpstr>安拆</vt:lpstr>
      <vt:lpstr>材料设备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Ree</cp:lastModifiedBy>
  <dcterms:created xsi:type="dcterms:W3CDTF">2015-01-15T16:55:00Z</dcterms:created>
  <dcterms:modified xsi:type="dcterms:W3CDTF">2023-12-12T06:44:23Z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EA4B925BB03F4FAEB8094BF5A27704A8_13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